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Desktop\Household\"/>
    </mc:Choice>
  </mc:AlternateContent>
  <bookViews>
    <workbookView xWindow="0" yWindow="0" windowWidth="23040" windowHeight="9408"/>
  </bookViews>
  <sheets>
    <sheet name="College Loan Cal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G26" i="1"/>
  <c r="G27" i="1" s="1"/>
  <c r="D18" i="1"/>
  <c r="D22" i="1" s="1"/>
  <c r="J22" i="1" s="1"/>
  <c r="D17" i="1"/>
  <c r="D24" i="1" l="1"/>
  <c r="J24" i="1" s="1"/>
  <c r="D23" i="1"/>
  <c r="J23" i="1" s="1"/>
  <c r="D21" i="1"/>
  <c r="D26" i="1" l="1"/>
  <c r="D29" i="1" s="1"/>
  <c r="D156" i="1" s="1"/>
  <c r="D157" i="1" s="1"/>
  <c r="J21" i="1"/>
  <c r="J25" i="1" s="1"/>
  <c r="E158" i="1" s="1"/>
  <c r="C32" i="1" l="1"/>
  <c r="D32" i="1" s="1"/>
  <c r="I32" i="1" s="1"/>
  <c r="E32" i="1" l="1"/>
  <c r="G32" i="1" s="1"/>
  <c r="C33" i="1" s="1"/>
  <c r="D33" i="1" s="1"/>
  <c r="E33" i="1" s="1"/>
  <c r="G33" i="1" s="1"/>
  <c r="C34" i="1" s="1"/>
  <c r="D34" i="1" s="1"/>
  <c r="E34" i="1" s="1"/>
  <c r="G34" i="1" s="1"/>
  <c r="C35" i="1" s="1"/>
  <c r="D35" i="1" s="1"/>
  <c r="E35" i="1" s="1"/>
  <c r="G35" i="1" s="1"/>
  <c r="C36" i="1" s="1"/>
  <c r="D36" i="1" s="1"/>
  <c r="E36" i="1" s="1"/>
  <c r="G36" i="1" s="1"/>
  <c r="C37" i="1" s="1"/>
  <c r="D37" i="1" s="1"/>
  <c r="E37" i="1" s="1"/>
  <c r="G37" i="1" s="1"/>
  <c r="C38" i="1" s="1"/>
  <c r="D38" i="1" s="1"/>
  <c r="E38" i="1" s="1"/>
  <c r="G38" i="1" s="1"/>
  <c r="C39" i="1" s="1"/>
  <c r="I33" i="1" l="1"/>
  <c r="I34" i="1" s="1"/>
  <c r="I35" i="1" s="1"/>
  <c r="I36" i="1" s="1"/>
  <c r="I37" i="1" s="1"/>
  <c r="I38" i="1" s="1"/>
  <c r="D39" i="1"/>
  <c r="E39" i="1" s="1"/>
  <c r="G39" i="1" s="1"/>
  <c r="C40" i="1" s="1"/>
  <c r="I39" i="1" l="1"/>
  <c r="D40" i="1"/>
  <c r="E40" i="1" s="1"/>
  <c r="G40" i="1" s="1"/>
  <c r="C41" i="1" s="1"/>
  <c r="I40" i="1" l="1"/>
  <c r="D41" i="1"/>
  <c r="E41" i="1" s="1"/>
  <c r="G41" i="1" s="1"/>
  <c r="C42" i="1" s="1"/>
  <c r="I41" i="1" l="1"/>
  <c r="D42" i="1"/>
  <c r="E42" i="1" s="1"/>
  <c r="G42" i="1" s="1"/>
  <c r="C43" i="1" s="1"/>
  <c r="I42" i="1" l="1"/>
  <c r="D43" i="1"/>
  <c r="E43" i="1" s="1"/>
  <c r="G43" i="1" s="1"/>
  <c r="C44" i="1" s="1"/>
  <c r="I43" i="1" l="1"/>
  <c r="D44" i="1"/>
  <c r="E44" i="1" s="1"/>
  <c r="G44" i="1" s="1"/>
  <c r="C45" i="1" s="1"/>
  <c r="I44" i="1" l="1"/>
  <c r="D45" i="1"/>
  <c r="E45" i="1" s="1"/>
  <c r="G45" i="1" s="1"/>
  <c r="C46" i="1" s="1"/>
  <c r="I45" i="1" l="1"/>
  <c r="D46" i="1"/>
  <c r="E46" i="1" s="1"/>
  <c r="G46" i="1" s="1"/>
  <c r="C47" i="1" s="1"/>
  <c r="I46" i="1" l="1"/>
  <c r="D47" i="1"/>
  <c r="E47" i="1" s="1"/>
  <c r="G47" i="1" s="1"/>
  <c r="C48" i="1" s="1"/>
  <c r="I47" i="1" l="1"/>
  <c r="D48" i="1"/>
  <c r="E48" i="1" s="1"/>
  <c r="G48" i="1" s="1"/>
  <c r="C49" i="1" s="1"/>
  <c r="I48" i="1" l="1"/>
  <c r="D49" i="1"/>
  <c r="E49" i="1" s="1"/>
  <c r="G49" i="1" s="1"/>
  <c r="C50" i="1" s="1"/>
  <c r="I49" i="1" l="1"/>
  <c r="D50" i="1"/>
  <c r="E50" i="1" s="1"/>
  <c r="G50" i="1" s="1"/>
  <c r="C51" i="1" s="1"/>
  <c r="I50" i="1" l="1"/>
  <c r="D51" i="1"/>
  <c r="E51" i="1" s="1"/>
  <c r="G51" i="1" s="1"/>
  <c r="C52" i="1" s="1"/>
  <c r="I51" i="1" l="1"/>
  <c r="D52" i="1"/>
  <c r="E52" i="1" s="1"/>
  <c r="G52" i="1" s="1"/>
  <c r="C53" i="1" s="1"/>
  <c r="I52" i="1" l="1"/>
  <c r="D53" i="1"/>
  <c r="E53" i="1" s="1"/>
  <c r="G53" i="1" s="1"/>
  <c r="C54" i="1" s="1"/>
  <c r="I53" i="1" l="1"/>
  <c r="D54" i="1"/>
  <c r="E54" i="1" s="1"/>
  <c r="G54" i="1" s="1"/>
  <c r="C55" i="1" s="1"/>
  <c r="I54" i="1" l="1"/>
  <c r="D55" i="1"/>
  <c r="E55" i="1" s="1"/>
  <c r="G55" i="1" s="1"/>
  <c r="C56" i="1" s="1"/>
  <c r="I55" i="1" l="1"/>
  <c r="D56" i="1"/>
  <c r="E56" i="1" s="1"/>
  <c r="G56" i="1" s="1"/>
  <c r="C57" i="1" s="1"/>
  <c r="I56" i="1" l="1"/>
  <c r="D57" i="1"/>
  <c r="E57" i="1" s="1"/>
  <c r="G57" i="1" s="1"/>
  <c r="C58" i="1" s="1"/>
  <c r="I57" i="1" l="1"/>
  <c r="D58" i="1"/>
  <c r="E58" i="1" s="1"/>
  <c r="G58" i="1" s="1"/>
  <c r="C59" i="1" s="1"/>
  <c r="I58" i="1" l="1"/>
  <c r="D59" i="1"/>
  <c r="E59" i="1" s="1"/>
  <c r="G59" i="1" s="1"/>
  <c r="C60" i="1" s="1"/>
  <c r="I59" i="1" l="1"/>
  <c r="D60" i="1"/>
  <c r="E60" i="1" s="1"/>
  <c r="G60" i="1" s="1"/>
  <c r="C61" i="1" s="1"/>
  <c r="I60" i="1" l="1"/>
  <c r="D61" i="1"/>
  <c r="E61" i="1" s="1"/>
  <c r="G61" i="1" s="1"/>
  <c r="C62" i="1" s="1"/>
  <c r="I61" i="1" l="1"/>
  <c r="D62" i="1"/>
  <c r="E62" i="1" s="1"/>
  <c r="G62" i="1" s="1"/>
  <c r="C63" i="1" s="1"/>
  <c r="I62" i="1" l="1"/>
  <c r="D63" i="1"/>
  <c r="E63" i="1" s="1"/>
  <c r="G63" i="1" s="1"/>
  <c r="C64" i="1" s="1"/>
  <c r="I63" i="1" l="1"/>
  <c r="D64" i="1"/>
  <c r="E64" i="1" s="1"/>
  <c r="G64" i="1" s="1"/>
  <c r="C65" i="1" s="1"/>
  <c r="I64" i="1" l="1"/>
  <c r="D65" i="1"/>
  <c r="E65" i="1" s="1"/>
  <c r="G65" i="1" s="1"/>
  <c r="C66" i="1" s="1"/>
  <c r="I65" i="1" l="1"/>
  <c r="D66" i="1"/>
  <c r="E66" i="1" s="1"/>
  <c r="G66" i="1" s="1"/>
  <c r="C67" i="1" s="1"/>
  <c r="I66" i="1" l="1"/>
  <c r="D67" i="1"/>
  <c r="E67" i="1" s="1"/>
  <c r="G67" i="1" s="1"/>
  <c r="C68" i="1" s="1"/>
  <c r="I67" i="1" l="1"/>
  <c r="D68" i="1"/>
  <c r="E68" i="1" s="1"/>
  <c r="G68" i="1" s="1"/>
  <c r="C69" i="1" s="1"/>
  <c r="I68" i="1" l="1"/>
  <c r="D69" i="1"/>
  <c r="E69" i="1" s="1"/>
  <c r="G69" i="1" s="1"/>
  <c r="C70" i="1" s="1"/>
  <c r="I69" i="1" l="1"/>
  <c r="D70" i="1"/>
  <c r="E70" i="1" s="1"/>
  <c r="G70" i="1" s="1"/>
  <c r="C71" i="1" s="1"/>
  <c r="I70" i="1" l="1"/>
  <c r="D71" i="1"/>
  <c r="E71" i="1" s="1"/>
  <c r="G71" i="1" s="1"/>
  <c r="C72" i="1" s="1"/>
  <c r="I71" i="1" l="1"/>
  <c r="D72" i="1"/>
  <c r="E72" i="1" s="1"/>
  <c r="G72" i="1" s="1"/>
  <c r="C73" i="1" s="1"/>
  <c r="I72" i="1" l="1"/>
  <c r="D73" i="1"/>
  <c r="E73" i="1" s="1"/>
  <c r="G73" i="1" s="1"/>
  <c r="C74" i="1" s="1"/>
  <c r="I73" i="1" l="1"/>
  <c r="D74" i="1"/>
  <c r="E74" i="1" s="1"/>
  <c r="G74" i="1" s="1"/>
  <c r="C75" i="1" s="1"/>
  <c r="I74" i="1" l="1"/>
  <c r="D75" i="1"/>
  <c r="E75" i="1" s="1"/>
  <c r="G75" i="1" s="1"/>
  <c r="C76" i="1" s="1"/>
  <c r="I75" i="1" l="1"/>
  <c r="D76" i="1"/>
  <c r="E76" i="1" s="1"/>
  <c r="G76" i="1" s="1"/>
  <c r="C77" i="1" s="1"/>
  <c r="I76" i="1" l="1"/>
  <c r="D77" i="1"/>
  <c r="E77" i="1" s="1"/>
  <c r="G77" i="1" s="1"/>
  <c r="C78" i="1" s="1"/>
  <c r="I77" i="1" l="1"/>
  <c r="D78" i="1"/>
  <c r="E78" i="1" s="1"/>
  <c r="G78" i="1" s="1"/>
  <c r="C79" i="1" s="1"/>
  <c r="I78" i="1" l="1"/>
  <c r="D79" i="1"/>
  <c r="E79" i="1" s="1"/>
  <c r="G79" i="1" s="1"/>
  <c r="C80" i="1" s="1"/>
  <c r="I79" i="1" l="1"/>
  <c r="D80" i="1"/>
  <c r="E80" i="1" s="1"/>
  <c r="G80" i="1" s="1"/>
  <c r="C81" i="1" s="1"/>
  <c r="I80" i="1" l="1"/>
  <c r="D81" i="1"/>
  <c r="E81" i="1" s="1"/>
  <c r="G81" i="1" s="1"/>
  <c r="C82" i="1" s="1"/>
  <c r="I81" i="1" l="1"/>
  <c r="D82" i="1"/>
  <c r="E82" i="1" s="1"/>
  <c r="G82" i="1" s="1"/>
  <c r="C83" i="1" s="1"/>
  <c r="I82" i="1" l="1"/>
  <c r="D83" i="1"/>
  <c r="E83" i="1" s="1"/>
  <c r="G83" i="1" s="1"/>
  <c r="C84" i="1" s="1"/>
  <c r="I83" i="1" l="1"/>
  <c r="D84" i="1"/>
  <c r="E84" i="1" s="1"/>
  <c r="G84" i="1" s="1"/>
  <c r="C85" i="1" s="1"/>
  <c r="I84" i="1" l="1"/>
  <c r="D85" i="1"/>
  <c r="E85" i="1" s="1"/>
  <c r="G85" i="1" s="1"/>
  <c r="C86" i="1" s="1"/>
  <c r="I85" i="1" l="1"/>
  <c r="D86" i="1"/>
  <c r="E86" i="1" s="1"/>
  <c r="G86" i="1" s="1"/>
  <c r="C87" i="1" s="1"/>
  <c r="I86" i="1" l="1"/>
  <c r="D87" i="1"/>
  <c r="E87" i="1" s="1"/>
  <c r="G87" i="1" s="1"/>
  <c r="C88" i="1" s="1"/>
  <c r="I87" i="1" l="1"/>
  <c r="D88" i="1"/>
  <c r="E88" i="1" s="1"/>
  <c r="G88" i="1" s="1"/>
  <c r="C89" i="1" s="1"/>
  <c r="I88" i="1" l="1"/>
  <c r="D89" i="1"/>
  <c r="E89" i="1" s="1"/>
  <c r="G89" i="1" s="1"/>
  <c r="C90" i="1" s="1"/>
  <c r="I89" i="1" l="1"/>
  <c r="D90" i="1"/>
  <c r="E90" i="1" s="1"/>
  <c r="G90" i="1" s="1"/>
  <c r="C91" i="1" s="1"/>
  <c r="I90" i="1" l="1"/>
  <c r="D91" i="1"/>
  <c r="E91" i="1" s="1"/>
  <c r="G91" i="1" s="1"/>
  <c r="C92" i="1" s="1"/>
  <c r="I91" i="1" l="1"/>
  <c r="D92" i="1"/>
  <c r="E92" i="1" s="1"/>
  <c r="G92" i="1" s="1"/>
  <c r="C93" i="1" s="1"/>
  <c r="I92" i="1" l="1"/>
  <c r="D93" i="1"/>
  <c r="E93" i="1" s="1"/>
  <c r="G93" i="1" s="1"/>
  <c r="C94" i="1" s="1"/>
  <c r="I93" i="1" l="1"/>
  <c r="D94" i="1"/>
  <c r="E94" i="1" s="1"/>
  <c r="G94" i="1" s="1"/>
  <c r="C95" i="1" s="1"/>
  <c r="I94" i="1" l="1"/>
  <c r="D95" i="1"/>
  <c r="E95" i="1" s="1"/>
  <c r="G95" i="1" s="1"/>
  <c r="C96" i="1" s="1"/>
  <c r="I95" i="1" l="1"/>
  <c r="D96" i="1"/>
  <c r="E96" i="1" s="1"/>
  <c r="G96" i="1" s="1"/>
  <c r="C97" i="1" s="1"/>
  <c r="I96" i="1" l="1"/>
  <c r="D97" i="1"/>
  <c r="E97" i="1" s="1"/>
  <c r="G97" i="1" s="1"/>
  <c r="C98" i="1" s="1"/>
  <c r="I97" i="1" l="1"/>
  <c r="D98" i="1"/>
  <c r="E98" i="1" s="1"/>
  <c r="G98" i="1" s="1"/>
  <c r="C99" i="1" s="1"/>
  <c r="I98" i="1" l="1"/>
  <c r="D99" i="1"/>
  <c r="E99" i="1" s="1"/>
  <c r="G99" i="1" s="1"/>
  <c r="C100" i="1" s="1"/>
  <c r="I99" i="1" l="1"/>
  <c r="D100" i="1"/>
  <c r="E100" i="1" s="1"/>
  <c r="G100" i="1" s="1"/>
  <c r="C101" i="1" s="1"/>
  <c r="I100" i="1" l="1"/>
  <c r="D101" i="1"/>
  <c r="E101" i="1" s="1"/>
  <c r="G101" i="1" s="1"/>
  <c r="C102" i="1" s="1"/>
  <c r="I101" i="1" l="1"/>
  <c r="D102" i="1"/>
  <c r="E102" i="1" s="1"/>
  <c r="G102" i="1" s="1"/>
  <c r="C103" i="1" s="1"/>
  <c r="I102" i="1" l="1"/>
  <c r="D103" i="1"/>
  <c r="E103" i="1" s="1"/>
  <c r="G103" i="1" s="1"/>
  <c r="C104" i="1" s="1"/>
  <c r="I103" i="1" l="1"/>
  <c r="D104" i="1"/>
  <c r="E104" i="1" s="1"/>
  <c r="G104" i="1" s="1"/>
  <c r="C105" i="1" s="1"/>
  <c r="I104" i="1" l="1"/>
  <c r="D105" i="1"/>
  <c r="E105" i="1" s="1"/>
  <c r="G105" i="1" s="1"/>
  <c r="C106" i="1" s="1"/>
  <c r="I105" i="1" l="1"/>
  <c r="D106" i="1"/>
  <c r="E106" i="1" s="1"/>
  <c r="G106" i="1" s="1"/>
  <c r="C107" i="1" s="1"/>
  <c r="I106" i="1" l="1"/>
  <c r="D107" i="1"/>
  <c r="E107" i="1" s="1"/>
  <c r="G107" i="1" s="1"/>
  <c r="C108" i="1" s="1"/>
  <c r="I107" i="1" l="1"/>
  <c r="D108" i="1"/>
  <c r="E108" i="1" s="1"/>
  <c r="G108" i="1" s="1"/>
  <c r="C109" i="1" s="1"/>
  <c r="I108" i="1" l="1"/>
  <c r="D109" i="1"/>
  <c r="E109" i="1" s="1"/>
  <c r="G109" i="1" s="1"/>
  <c r="C110" i="1" s="1"/>
  <c r="I109" i="1" l="1"/>
  <c r="D110" i="1"/>
  <c r="E110" i="1" s="1"/>
  <c r="G110" i="1" s="1"/>
  <c r="C111" i="1" s="1"/>
  <c r="I110" i="1" l="1"/>
  <c r="D111" i="1"/>
  <c r="E111" i="1" s="1"/>
  <c r="G111" i="1" s="1"/>
  <c r="C112" i="1" s="1"/>
  <c r="I111" i="1" l="1"/>
  <c r="D112" i="1"/>
  <c r="E112" i="1" s="1"/>
  <c r="G112" i="1" s="1"/>
  <c r="C113" i="1" s="1"/>
  <c r="I112" i="1" l="1"/>
  <c r="D113" i="1"/>
  <c r="E113" i="1" s="1"/>
  <c r="G113" i="1" s="1"/>
  <c r="C114" i="1" s="1"/>
  <c r="I113" i="1" l="1"/>
  <c r="D114" i="1"/>
  <c r="E114" i="1" s="1"/>
  <c r="G114" i="1" s="1"/>
  <c r="C115" i="1" s="1"/>
  <c r="I114" i="1" l="1"/>
  <c r="D115" i="1"/>
  <c r="E115" i="1" s="1"/>
  <c r="G115" i="1" s="1"/>
  <c r="C116" i="1" s="1"/>
  <c r="I115" i="1" l="1"/>
  <c r="D116" i="1"/>
  <c r="E116" i="1" s="1"/>
  <c r="G116" i="1" s="1"/>
  <c r="C117" i="1" s="1"/>
  <c r="I116" i="1" l="1"/>
  <c r="D117" i="1"/>
  <c r="E117" i="1" s="1"/>
  <c r="G117" i="1" s="1"/>
  <c r="C118" i="1" s="1"/>
  <c r="I117" i="1" l="1"/>
  <c r="D118" i="1"/>
  <c r="E118" i="1" s="1"/>
  <c r="G118" i="1" s="1"/>
  <c r="C119" i="1" s="1"/>
  <c r="I118" i="1" l="1"/>
  <c r="D119" i="1"/>
  <c r="E119" i="1" s="1"/>
  <c r="G119" i="1" s="1"/>
  <c r="C120" i="1" s="1"/>
  <c r="I119" i="1" l="1"/>
  <c r="D120" i="1"/>
  <c r="E120" i="1" s="1"/>
  <c r="G120" i="1" s="1"/>
  <c r="C121" i="1" s="1"/>
  <c r="I120" i="1" l="1"/>
  <c r="D121" i="1"/>
  <c r="E121" i="1" s="1"/>
  <c r="G121" i="1" s="1"/>
  <c r="C122" i="1" s="1"/>
  <c r="I121" i="1" l="1"/>
  <c r="D122" i="1"/>
  <c r="E122" i="1" s="1"/>
  <c r="G122" i="1" s="1"/>
  <c r="C123" i="1" s="1"/>
  <c r="I122" i="1" l="1"/>
  <c r="D123" i="1"/>
  <c r="E123" i="1" s="1"/>
  <c r="G123" i="1" s="1"/>
  <c r="C124" i="1" s="1"/>
  <c r="I123" i="1" l="1"/>
  <c r="D124" i="1"/>
  <c r="E124" i="1" s="1"/>
  <c r="G124" i="1" s="1"/>
  <c r="C125" i="1" s="1"/>
  <c r="I124" i="1" l="1"/>
  <c r="D125" i="1"/>
  <c r="E125" i="1" s="1"/>
  <c r="G125" i="1" s="1"/>
  <c r="C126" i="1" s="1"/>
  <c r="I125" i="1" l="1"/>
  <c r="D126" i="1"/>
  <c r="E126" i="1" s="1"/>
  <c r="G126" i="1" s="1"/>
  <c r="C127" i="1" s="1"/>
  <c r="I126" i="1" l="1"/>
  <c r="D127" i="1"/>
  <c r="E127" i="1" s="1"/>
  <c r="G127" i="1" s="1"/>
  <c r="C128" i="1" s="1"/>
  <c r="I127" i="1" l="1"/>
  <c r="D128" i="1"/>
  <c r="E128" i="1" s="1"/>
  <c r="G128" i="1" s="1"/>
  <c r="C129" i="1" s="1"/>
  <c r="I128" i="1" l="1"/>
  <c r="D129" i="1"/>
  <c r="E129" i="1" s="1"/>
  <c r="G129" i="1" s="1"/>
  <c r="C130" i="1" s="1"/>
  <c r="I129" i="1" l="1"/>
  <c r="D130" i="1"/>
  <c r="E130" i="1" s="1"/>
  <c r="G130" i="1" s="1"/>
  <c r="C131" i="1" s="1"/>
  <c r="I130" i="1" l="1"/>
  <c r="D131" i="1"/>
  <c r="E131" i="1" s="1"/>
  <c r="G131" i="1" s="1"/>
  <c r="C132" i="1" s="1"/>
  <c r="I131" i="1" l="1"/>
  <c r="D132" i="1"/>
  <c r="E132" i="1" s="1"/>
  <c r="G132" i="1" s="1"/>
  <c r="C133" i="1" s="1"/>
  <c r="I132" i="1" l="1"/>
  <c r="D133" i="1"/>
  <c r="E133" i="1" s="1"/>
  <c r="G133" i="1" s="1"/>
  <c r="C134" i="1" s="1"/>
  <c r="I133" i="1" l="1"/>
  <c r="D134" i="1"/>
  <c r="E134" i="1" s="1"/>
  <c r="G134" i="1" s="1"/>
  <c r="C135" i="1" s="1"/>
  <c r="I134" i="1" l="1"/>
  <c r="D135" i="1"/>
  <c r="E135" i="1" s="1"/>
  <c r="G135" i="1" s="1"/>
  <c r="C136" i="1" s="1"/>
  <c r="I135" i="1" l="1"/>
  <c r="D136" i="1"/>
  <c r="E136" i="1" s="1"/>
  <c r="G136" i="1" s="1"/>
  <c r="C137" i="1" s="1"/>
  <c r="I136" i="1" l="1"/>
  <c r="D137" i="1"/>
  <c r="E137" i="1" s="1"/>
  <c r="G137" i="1" s="1"/>
  <c r="C138" i="1" s="1"/>
  <c r="I137" i="1" l="1"/>
  <c r="D138" i="1"/>
  <c r="E138" i="1" s="1"/>
  <c r="G138" i="1" s="1"/>
  <c r="C139" i="1" s="1"/>
  <c r="I138" i="1" l="1"/>
  <c r="D139" i="1"/>
  <c r="E139" i="1" s="1"/>
  <c r="G139" i="1" s="1"/>
  <c r="C140" i="1" s="1"/>
  <c r="I139" i="1" l="1"/>
  <c r="D140" i="1"/>
  <c r="E140" i="1" s="1"/>
  <c r="G140" i="1" s="1"/>
  <c r="C141" i="1" s="1"/>
  <c r="I140" i="1" l="1"/>
  <c r="D141" i="1"/>
  <c r="E141" i="1" s="1"/>
  <c r="G141" i="1" s="1"/>
  <c r="C142" i="1" s="1"/>
  <c r="I141" i="1" l="1"/>
  <c r="D142" i="1"/>
  <c r="E142" i="1" s="1"/>
  <c r="G142" i="1" s="1"/>
  <c r="C143" i="1" s="1"/>
  <c r="I142" i="1" l="1"/>
  <c r="D143" i="1"/>
  <c r="E143" i="1" s="1"/>
  <c r="G143" i="1" s="1"/>
  <c r="C144" i="1" s="1"/>
  <c r="I143" i="1" l="1"/>
  <c r="D144" i="1"/>
  <c r="E144" i="1" s="1"/>
  <c r="G144" i="1" s="1"/>
  <c r="C145" i="1" s="1"/>
  <c r="I144" i="1" l="1"/>
  <c r="D145" i="1"/>
  <c r="E145" i="1" s="1"/>
  <c r="G145" i="1" s="1"/>
  <c r="C146" i="1" s="1"/>
  <c r="I145" i="1" l="1"/>
  <c r="D146" i="1"/>
  <c r="E146" i="1" s="1"/>
  <c r="G146" i="1" s="1"/>
  <c r="C147" i="1" s="1"/>
  <c r="I146" i="1" l="1"/>
  <c r="D147" i="1"/>
  <c r="E147" i="1" s="1"/>
  <c r="G147" i="1" s="1"/>
  <c r="C148" i="1" s="1"/>
  <c r="I147" i="1" l="1"/>
  <c r="D148" i="1"/>
  <c r="E148" i="1" s="1"/>
  <c r="G148" i="1" s="1"/>
  <c r="C149" i="1" s="1"/>
  <c r="I148" i="1" l="1"/>
  <c r="D149" i="1"/>
  <c r="E149" i="1" s="1"/>
  <c r="G149" i="1" s="1"/>
  <c r="C150" i="1" s="1"/>
  <c r="I149" i="1" l="1"/>
  <c r="D150" i="1"/>
  <c r="E150" i="1" s="1"/>
  <c r="G150" i="1" s="1"/>
  <c r="C151" i="1" s="1"/>
  <c r="I150" i="1" l="1"/>
  <c r="D151" i="1"/>
  <c r="E151" i="1" s="1"/>
  <c r="G151" i="1" s="1"/>
  <c r="I151" i="1" l="1"/>
  <c r="E159" i="1" s="1"/>
</calcChain>
</file>

<file path=xl/sharedStrings.xml><?xml version="1.0" encoding="utf-8"?>
<sst xmlns="http://schemas.openxmlformats.org/spreadsheetml/2006/main" count="88" uniqueCount="75">
  <si>
    <t>your 2nd year of college costs…</t>
  </si>
  <si>
    <t>your 3rd year of college costs…</t>
  </si>
  <si>
    <t>your 4th year of college costs…</t>
  </si>
  <si>
    <t>…and let's say…</t>
  </si>
  <si>
    <t>your average annual interest rate is…</t>
  </si>
  <si>
    <t>years</t>
  </si>
  <si>
    <t>months</t>
  </si>
  <si>
    <t>Monthly interest rate, i…</t>
  </si>
  <si>
    <t>interest will start accruing right after you take the loans while you're still in college</t>
  </si>
  <si>
    <t xml:space="preserve">   (beginning right after you graduate from college)</t>
  </si>
  <si>
    <t>Loan 1 interest starts right at beginning of first year of college</t>
  </si>
  <si>
    <t>Loan 2 interest starts right at beginning of second year of college</t>
  </si>
  <si>
    <t>Loan 3 interest starts right at beginning of third year of college</t>
  </si>
  <si>
    <t>Loan 4 interest starts right at beginning of fourth year of college</t>
  </si>
  <si>
    <t>(Loan 1)</t>
  </si>
  <si>
    <t>(Loan 2)</t>
  </si>
  <si>
    <t>(Loan 3)</t>
  </si>
  <si>
    <t>(Loan 4)</t>
  </si>
  <si>
    <t>No. of months to pay back loans, n…</t>
  </si>
  <si>
    <t xml:space="preserve">Now, the TOTAL amount you now need to pay back is… </t>
  </si>
  <si>
    <t xml:space="preserve"> … over the next... </t>
  </si>
  <si>
    <t>…or…</t>
  </si>
  <si>
    <t>Month</t>
  </si>
  <si>
    <t>Starting loan balance</t>
  </si>
  <si>
    <t>Interest</t>
  </si>
  <si>
    <t>Principal</t>
  </si>
  <si>
    <t>Balance left to pay</t>
  </si>
  <si>
    <t>Yeah!  All paid, finally!</t>
  </si>
  <si>
    <t>Total interest paid so far...</t>
  </si>
  <si>
    <t>Summary:</t>
  </si>
  <si>
    <t>You borrowed…</t>
  </si>
  <si>
    <t>for your four years of college…</t>
  </si>
  <si>
    <t>… interest while you were in college not paying anything back</t>
  </si>
  <si>
    <t>… interest over the 10 years while you were paying back loans</t>
  </si>
  <si>
    <t xml:space="preserve">You will pay back a grand total of… </t>
  </si>
  <si>
    <t>…which includes this much interest…</t>
  </si>
  <si>
    <t xml:space="preserve">you usually must pay it back in… </t>
  </si>
  <si>
    <t>YEAR NO. 1</t>
  </si>
  <si>
    <t>YEAR NO. 2</t>
  </si>
  <si>
    <t>YEAR NO. 3</t>
  </si>
  <si>
    <t>YEAR NO. 4</t>
  </si>
  <si>
    <t>YEAR NO. 5</t>
  </si>
  <si>
    <t>YEAR NO. 6</t>
  </si>
  <si>
    <t>YEAR NO. 7</t>
  </si>
  <si>
    <t>YEAR NO. 8</t>
  </si>
  <si>
    <t>YEAR NO. 9</t>
  </si>
  <si>
    <t>YEAR NO. 10</t>
  </si>
  <si>
    <t>Some other info:</t>
  </si>
  <si>
    <t>per year</t>
  </si>
  <si>
    <t>Room and Board are about…</t>
  </si>
  <si>
    <t>RB =</t>
  </si>
  <si>
    <t>TF =</t>
  </si>
  <si>
    <t>Tuition goes up about…</t>
  </si>
  <si>
    <t>State College Tuition/Fees are about…</t>
  </si>
  <si>
    <t>Private College Tuition/Fees are about…</t>
  </si>
  <si>
    <t>Community College Tuition/Fees are about…</t>
  </si>
  <si>
    <t>Ivy League Tuition/Fees are about…</t>
  </si>
  <si>
    <t>your 1st year of college costs (TFRB)…</t>
  </si>
  <si>
    <t>TFRB means…</t>
  </si>
  <si>
    <t>Tuition, Fees, Room, and Board (meals)</t>
  </si>
  <si>
    <t>you're going to take loans for all of it (just say that you received NO grants, NO scholarships, and parents are NOT helping to pay for college)</t>
  </si>
  <si>
    <t>Let's just say…</t>
  </si>
  <si>
    <t>For Loan 1, you now need to pay back…</t>
  </si>
  <si>
    <t>For Loan 2, you now need to pay back…</t>
  </si>
  <si>
    <t>For Loan 3, you now need to pay back…</t>
  </si>
  <si>
    <t>For Loan 4, you now need to pay back…</t>
  </si>
  <si>
    <t xml:space="preserve">months of interest, totaling … </t>
  </si>
  <si>
    <t>which includes</t>
  </si>
  <si>
    <t>…and your monthly payment is…</t>
  </si>
  <si>
    <t>interest you paid over the 10 years</t>
  </si>
  <si>
    <t>interest accrued while in college</t>
  </si>
  <si>
    <t>INTEREST is the FEE that the bank charges YOU to allow you to borrow THEIR money</t>
  </si>
  <si>
    <t>So, at the end of 4 years of college, here's how much you owe for each of the four loans, now including the interest that accrued while you were in college, not paying back anything yet…</t>
  </si>
  <si>
    <r>
      <rPr>
        <b/>
        <sz val="11"/>
        <color theme="4" tint="-0.249977111117893"/>
        <rFont val="Calibri"/>
        <family val="2"/>
        <scheme val="minor"/>
      </rPr>
      <t>INPUT/PLAY WITH THE NUMBERS IN THE BLUE BOXES</t>
    </r>
    <r>
      <rPr>
        <b/>
        <sz val="11"/>
        <color rgb="FFFF0000"/>
        <rFont val="Calibri"/>
        <family val="2"/>
        <scheme val="minor"/>
      </rPr>
      <t>, AND SEE THE IMPACT ON THE NUMBERS IN THE YELLOW AND ORANGE BOXES.</t>
    </r>
  </si>
  <si>
    <t>… Q. Will you be able to afford this much each month with the new job that you just went to college to prepare for?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</si>
</sst>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0.000000000"/>
    <numFmt numFmtId="166" formatCode="&quot;$&quot;#,##0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0" fontId="0" fillId="3" borderId="0" xfId="1" applyNumberFormat="1" applyFont="1" applyFill="1"/>
    <xf numFmtId="3" fontId="0" fillId="0" borderId="0" xfId="0" applyNumberFormat="1"/>
    <xf numFmtId="3" fontId="0" fillId="3" borderId="0" xfId="0" applyNumberFormat="1" applyFill="1"/>
    <xf numFmtId="0" fontId="0" fillId="0" borderId="0" xfId="0" applyAlignment="1">
      <alignment horizontal="center"/>
    </xf>
    <xf numFmtId="165" fontId="0" fillId="0" borderId="0" xfId="1" applyNumberFormat="1" applyFont="1"/>
    <xf numFmtId="166" fontId="0" fillId="3" borderId="0" xfId="0" applyNumberFormat="1" applyFill="1"/>
    <xf numFmtId="164" fontId="0" fillId="0" borderId="0" xfId="0" applyNumberFormat="1" applyFill="1"/>
    <xf numFmtId="3" fontId="0" fillId="0" borderId="0" xfId="0" applyNumberFormat="1" applyAlignment="1">
      <alignment horizontal="center"/>
    </xf>
    <xf numFmtId="164" fontId="2" fillId="0" borderId="0" xfId="0" applyNumberFormat="1" applyFont="1"/>
    <xf numFmtId="164" fontId="2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4" fontId="0" fillId="4" borderId="0" xfId="0" applyNumberFormat="1" applyFill="1"/>
    <xf numFmtId="164" fontId="2" fillId="4" borderId="0" xfId="0" applyNumberFormat="1" applyFont="1" applyFill="1"/>
    <xf numFmtId="0" fontId="0" fillId="0" borderId="0" xfId="0" applyAlignment="1">
      <alignment horizontal="left"/>
    </xf>
    <xf numFmtId="0" fontId="2" fillId="4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0" fillId="6" borderId="8" xfId="0" applyNumberFormat="1" applyFill="1" applyBorder="1" applyAlignment="1">
      <alignment horizontal="center"/>
    </xf>
    <xf numFmtId="0" fontId="0" fillId="6" borderId="8" xfId="0" applyFill="1" applyBorder="1"/>
    <xf numFmtId="164" fontId="0" fillId="5" borderId="5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0" xfId="0" applyBorder="1"/>
    <xf numFmtId="167" fontId="0" fillId="0" borderId="0" xfId="2" applyNumberFormat="1" applyFont="1" applyBorder="1"/>
    <xf numFmtId="0" fontId="0" fillId="0" borderId="14" xfId="0" applyBorder="1"/>
    <xf numFmtId="0" fontId="0" fillId="0" borderId="13" xfId="0" applyBorder="1"/>
    <xf numFmtId="9" fontId="0" fillId="0" borderId="0" xfId="1" applyFont="1" applyBorder="1"/>
    <xf numFmtId="0" fontId="0" fillId="0" borderId="15" xfId="0" applyBorder="1" applyAlignment="1">
      <alignment horizontal="right"/>
    </xf>
    <xf numFmtId="0" fontId="0" fillId="0" borderId="16" xfId="0" applyBorder="1"/>
    <xf numFmtId="167" fontId="0" fillId="0" borderId="16" xfId="2" applyNumberFormat="1" applyFont="1" applyBorder="1"/>
    <xf numFmtId="0" fontId="0" fillId="0" borderId="17" xfId="0" applyBorder="1"/>
    <xf numFmtId="0" fontId="4" fillId="0" borderId="11" xfId="0" applyFont="1" applyBorder="1"/>
    <xf numFmtId="0" fontId="3" fillId="0" borderId="0" xfId="0" applyFont="1"/>
    <xf numFmtId="164" fontId="4" fillId="0" borderId="0" xfId="0" applyNumberFormat="1" applyFont="1"/>
    <xf numFmtId="0" fontId="2" fillId="5" borderId="4" xfId="0" applyFont="1" applyFill="1" applyBorder="1" applyAlignment="1">
      <alignment horizontal="center" vertical="center" textRotation="180"/>
    </xf>
    <xf numFmtId="0" fontId="2" fillId="6" borderId="4" xfId="0" applyFont="1" applyFill="1" applyBorder="1" applyAlignment="1">
      <alignment horizontal="center" vertical="center" textRotation="180"/>
    </xf>
    <xf numFmtId="0" fontId="2" fillId="6" borderId="7" xfId="0" applyFont="1" applyFill="1" applyBorder="1" applyAlignment="1">
      <alignment horizontal="center" vertical="center" textRotation="180"/>
    </xf>
    <xf numFmtId="0" fontId="0" fillId="0" borderId="0" xfId="0" applyFill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tabSelected="1" zoomScaleNormal="100" workbookViewId="0">
      <selection activeCell="E30" sqref="E30"/>
    </sheetView>
  </sheetViews>
  <sheetFormatPr defaultRowHeight="14.4" x14ac:dyDescent="0.3"/>
  <cols>
    <col min="1" max="1" width="5.33203125" customWidth="1"/>
    <col min="2" max="2" width="13.5546875" customWidth="1"/>
    <col min="3" max="3" width="32" customWidth="1"/>
    <col min="4" max="4" width="14.44140625" style="1" customWidth="1"/>
    <col min="5" max="5" width="13.5546875" customWidth="1"/>
    <col min="6" max="6" width="5.5546875" customWidth="1"/>
    <col min="7" max="7" width="11" bestFit="1" customWidth="1"/>
    <col min="8" max="8" width="6.109375" customWidth="1"/>
    <col min="9" max="9" width="11.109375" customWidth="1"/>
    <col min="10" max="10" width="10" bestFit="1" customWidth="1"/>
    <col min="12" max="12" width="12.109375" bestFit="1" customWidth="1"/>
  </cols>
  <sheetData>
    <row r="2" spans="2:14" x14ac:dyDescent="0.3">
      <c r="B2" s="51" t="s">
        <v>73</v>
      </c>
    </row>
    <row r="4" spans="2:14" x14ac:dyDescent="0.3">
      <c r="B4" t="s">
        <v>58</v>
      </c>
      <c r="C4" t="s">
        <v>59</v>
      </c>
    </row>
    <row r="6" spans="2:14" x14ac:dyDescent="0.3">
      <c r="B6" t="s">
        <v>61</v>
      </c>
      <c r="C6" t="s">
        <v>57</v>
      </c>
      <c r="D6" s="8">
        <v>28000</v>
      </c>
      <c r="E6" s="6" t="s">
        <v>14</v>
      </c>
      <c r="F6" t="s">
        <v>10</v>
      </c>
    </row>
    <row r="7" spans="2:14" x14ac:dyDescent="0.3">
      <c r="C7" t="s">
        <v>0</v>
      </c>
      <c r="D7" s="8">
        <v>29000</v>
      </c>
      <c r="E7" s="6" t="s">
        <v>15</v>
      </c>
      <c r="F7" t="s">
        <v>11</v>
      </c>
    </row>
    <row r="8" spans="2:14" x14ac:dyDescent="0.3">
      <c r="C8" t="s">
        <v>1</v>
      </c>
      <c r="D8" s="8">
        <v>30000</v>
      </c>
      <c r="E8" s="6" t="s">
        <v>16</v>
      </c>
      <c r="F8" t="s">
        <v>12</v>
      </c>
    </row>
    <row r="9" spans="2:14" x14ac:dyDescent="0.3">
      <c r="C9" t="s">
        <v>2</v>
      </c>
      <c r="D9" s="8">
        <v>31000</v>
      </c>
      <c r="E9" s="6" t="s">
        <v>17</v>
      </c>
      <c r="F9" t="s">
        <v>13</v>
      </c>
    </row>
    <row r="11" spans="2:14" ht="15" thickBot="1" x14ac:dyDescent="0.35">
      <c r="B11" t="s">
        <v>3</v>
      </c>
      <c r="C11" t="s">
        <v>60</v>
      </c>
    </row>
    <row r="12" spans="2:14" x14ac:dyDescent="0.3">
      <c r="C12" t="s">
        <v>8</v>
      </c>
      <c r="H12" s="37"/>
      <c r="I12" s="50" t="s">
        <v>47</v>
      </c>
      <c r="J12" s="38"/>
      <c r="K12" s="38"/>
      <c r="L12" s="38"/>
      <c r="M12" s="38"/>
      <c r="N12" s="39"/>
    </row>
    <row r="13" spans="2:14" x14ac:dyDescent="0.3">
      <c r="C13" t="s">
        <v>4</v>
      </c>
      <c r="D13" s="3">
        <v>3.5000000000000003E-2</v>
      </c>
      <c r="H13" s="40" t="s">
        <v>51</v>
      </c>
      <c r="I13" s="41" t="s">
        <v>55</v>
      </c>
      <c r="J13" s="41"/>
      <c r="K13" s="41"/>
      <c r="L13" s="41"/>
      <c r="M13" s="42">
        <v>9000</v>
      </c>
      <c r="N13" s="43" t="s">
        <v>48</v>
      </c>
    </row>
    <row r="14" spans="2:14" x14ac:dyDescent="0.3">
      <c r="C14" t="s">
        <v>36</v>
      </c>
      <c r="D14" s="5">
        <v>10</v>
      </c>
      <c r="E14" t="s">
        <v>5</v>
      </c>
      <c r="H14" s="44"/>
      <c r="I14" s="41" t="s">
        <v>53</v>
      </c>
      <c r="J14" s="41"/>
      <c r="K14" s="41"/>
      <c r="L14" s="41"/>
      <c r="M14" s="42">
        <v>15000</v>
      </c>
      <c r="N14" s="43" t="s">
        <v>48</v>
      </c>
    </row>
    <row r="15" spans="2:14" x14ac:dyDescent="0.3">
      <c r="C15" t="s">
        <v>9</v>
      </c>
      <c r="H15" s="44"/>
      <c r="I15" s="41" t="s">
        <v>54</v>
      </c>
      <c r="J15" s="41"/>
      <c r="K15" s="41"/>
      <c r="L15" s="41"/>
      <c r="M15" s="42">
        <v>30000</v>
      </c>
      <c r="N15" s="43" t="s">
        <v>48</v>
      </c>
    </row>
    <row r="16" spans="2:14" x14ac:dyDescent="0.3">
      <c r="H16" s="44"/>
      <c r="I16" s="41" t="s">
        <v>56</v>
      </c>
      <c r="J16" s="41"/>
      <c r="K16" s="41"/>
      <c r="L16" s="41"/>
      <c r="M16" s="42">
        <v>45000</v>
      </c>
      <c r="N16" s="43" t="s">
        <v>48</v>
      </c>
    </row>
    <row r="17" spans="1:14" x14ac:dyDescent="0.3">
      <c r="C17" t="s">
        <v>18</v>
      </c>
      <c r="D17" s="4">
        <f>D14*12</f>
        <v>120</v>
      </c>
      <c r="E17" t="s">
        <v>6</v>
      </c>
      <c r="H17" s="44"/>
      <c r="I17" s="41" t="s">
        <v>52</v>
      </c>
      <c r="J17" s="41"/>
      <c r="K17" s="41"/>
      <c r="L17" s="41"/>
      <c r="M17" s="45">
        <v>0.05</v>
      </c>
      <c r="N17" s="43" t="s">
        <v>48</v>
      </c>
    </row>
    <row r="18" spans="1:14" ht="15" thickBot="1" x14ac:dyDescent="0.35">
      <c r="C18" t="s">
        <v>7</v>
      </c>
      <c r="D18" s="7">
        <f>D13/12</f>
        <v>2.9166666666666668E-3</v>
      </c>
      <c r="H18" s="46" t="s">
        <v>50</v>
      </c>
      <c r="I18" s="47" t="s">
        <v>49</v>
      </c>
      <c r="J18" s="47"/>
      <c r="K18" s="47"/>
      <c r="L18" s="47"/>
      <c r="M18" s="48">
        <v>12000</v>
      </c>
      <c r="N18" s="49" t="s">
        <v>48</v>
      </c>
    </row>
    <row r="20" spans="1:14" x14ac:dyDescent="0.3">
      <c r="B20" t="s">
        <v>72</v>
      </c>
    </row>
    <row r="21" spans="1:14" x14ac:dyDescent="0.3">
      <c r="C21" t="s">
        <v>62</v>
      </c>
      <c r="D21" s="9">
        <f>D6*POWER(1+$D$18,F21)</f>
        <v>32201.104062984563</v>
      </c>
      <c r="E21" s="6" t="s">
        <v>67</v>
      </c>
      <c r="F21" s="6">
        <v>48</v>
      </c>
      <c r="G21" t="s">
        <v>66</v>
      </c>
      <c r="J21" s="1">
        <f>D21-D6</f>
        <v>4201.1040629845629</v>
      </c>
    </row>
    <row r="22" spans="1:14" x14ac:dyDescent="0.3">
      <c r="C22" t="s">
        <v>63</v>
      </c>
      <c r="D22" s="9">
        <f>D7*POWER(1+$D$18,F22)</f>
        <v>32205.685396708002</v>
      </c>
      <c r="E22" s="6" t="s">
        <v>67</v>
      </c>
      <c r="F22" s="6">
        <v>36</v>
      </c>
      <c r="G22" t="s">
        <v>66</v>
      </c>
      <c r="J22" s="1">
        <f t="shared" ref="J22:J24" si="0">D22-D7</f>
        <v>3205.6853967080024</v>
      </c>
    </row>
    <row r="23" spans="1:14" x14ac:dyDescent="0.3">
      <c r="C23" t="s">
        <v>64</v>
      </c>
      <c r="D23" s="9">
        <f>D8*POWER(1+$D$18,F23)</f>
        <v>32171.967421014051</v>
      </c>
      <c r="E23" s="6" t="s">
        <v>67</v>
      </c>
      <c r="F23" s="6">
        <v>24</v>
      </c>
      <c r="G23" t="s">
        <v>66</v>
      </c>
      <c r="J23" s="1">
        <f t="shared" si="0"/>
        <v>2171.9674210140511</v>
      </c>
    </row>
    <row r="24" spans="1:14" x14ac:dyDescent="0.3">
      <c r="C24" t="s">
        <v>65</v>
      </c>
      <c r="D24" s="9">
        <f>D9*POWER(1+$D$18,F24)</f>
        <v>32102.575541325088</v>
      </c>
      <c r="E24" s="6" t="s">
        <v>67</v>
      </c>
      <c r="F24" s="6">
        <v>12</v>
      </c>
      <c r="G24" t="s">
        <v>66</v>
      </c>
      <c r="J24" s="52">
        <f t="shared" si="0"/>
        <v>1102.5755413250881</v>
      </c>
    </row>
    <row r="25" spans="1:14" x14ac:dyDescent="0.3">
      <c r="J25" s="2">
        <f>SUM(J21:J24)</f>
        <v>10681.332422031704</v>
      </c>
      <c r="K25" t="s">
        <v>70</v>
      </c>
    </row>
    <row r="26" spans="1:14" x14ac:dyDescent="0.3">
      <c r="B26" t="s">
        <v>19</v>
      </c>
      <c r="D26" s="12">
        <f>SUM(D21:D24)</f>
        <v>128681.3324220317</v>
      </c>
      <c r="E26" t="s">
        <v>20</v>
      </c>
      <c r="G26" s="10">
        <f>D14</f>
        <v>10</v>
      </c>
      <c r="H26" t="s">
        <v>5</v>
      </c>
    </row>
    <row r="27" spans="1:14" x14ac:dyDescent="0.3">
      <c r="F27" t="s">
        <v>21</v>
      </c>
      <c r="G27" s="10">
        <f>G26*12</f>
        <v>120</v>
      </c>
      <c r="H27" t="s">
        <v>6</v>
      </c>
    </row>
    <row r="28" spans="1:14" x14ac:dyDescent="0.3">
      <c r="G28" s="10"/>
    </row>
    <row r="29" spans="1:14" x14ac:dyDescent="0.3">
      <c r="C29" t="s">
        <v>68</v>
      </c>
      <c r="D29" s="16">
        <f>D26*(D18*POWER(1+D18,D17))/((POWER(1+D18,D17))-1)</f>
        <v>1272.4765182706174</v>
      </c>
      <c r="E29" t="s">
        <v>74</v>
      </c>
    </row>
    <row r="30" spans="1:14" ht="15" thickBot="1" x14ac:dyDescent="0.35"/>
    <row r="31" spans="1:14" s="14" customFormat="1" ht="57.6" x14ac:dyDescent="0.3">
      <c r="A31" s="22"/>
      <c r="B31" s="23" t="s">
        <v>22</v>
      </c>
      <c r="C31" s="23" t="s">
        <v>23</v>
      </c>
      <c r="D31" s="24" t="s">
        <v>24</v>
      </c>
      <c r="E31" s="23" t="s">
        <v>25</v>
      </c>
      <c r="F31" s="23"/>
      <c r="G31" s="23" t="s">
        <v>26</v>
      </c>
      <c r="H31" s="23"/>
      <c r="I31" s="25" t="s">
        <v>28</v>
      </c>
    </row>
    <row r="32" spans="1:14" x14ac:dyDescent="0.3">
      <c r="A32" s="53" t="s">
        <v>37</v>
      </c>
      <c r="B32" s="26">
        <v>1</v>
      </c>
      <c r="C32" s="35">
        <f>D26</f>
        <v>128681.3324220317</v>
      </c>
      <c r="D32" s="35">
        <f>$D$18*C32</f>
        <v>375.32055289759251</v>
      </c>
      <c r="E32" s="35">
        <f>$D$29-D32</f>
        <v>897.15596537302486</v>
      </c>
      <c r="F32" s="26"/>
      <c r="G32" s="35">
        <f>C32-E32</f>
        <v>127784.17645665868</v>
      </c>
      <c r="H32" s="26"/>
      <c r="I32" s="36">
        <f>D32</f>
        <v>375.32055289759251</v>
      </c>
    </row>
    <row r="33" spans="1:9" x14ac:dyDescent="0.3">
      <c r="A33" s="53"/>
      <c r="B33" s="26">
        <f>1+B32</f>
        <v>2</v>
      </c>
      <c r="C33" s="35">
        <f>G32</f>
        <v>127784.17645665868</v>
      </c>
      <c r="D33" s="35">
        <f>$D$18*C33</f>
        <v>372.70384799858783</v>
      </c>
      <c r="E33" s="35">
        <f>$D$29-D33</f>
        <v>899.77267027202947</v>
      </c>
      <c r="F33" s="26"/>
      <c r="G33" s="35">
        <f>C33-E33</f>
        <v>126884.40378638665</v>
      </c>
      <c r="H33" s="26"/>
      <c r="I33" s="36">
        <f>I32+D33</f>
        <v>748.0244008961804</v>
      </c>
    </row>
    <row r="34" spans="1:9" x14ac:dyDescent="0.3">
      <c r="A34" s="53"/>
      <c r="B34" s="26">
        <f t="shared" ref="B34:B97" si="1">1+B33</f>
        <v>3</v>
      </c>
      <c r="C34" s="35">
        <f t="shared" ref="C34:C97" si="2">G33</f>
        <v>126884.40378638665</v>
      </c>
      <c r="D34" s="35">
        <f t="shared" ref="D34:D97" si="3">$D$18*C34</f>
        <v>370.07951104362775</v>
      </c>
      <c r="E34" s="35">
        <f t="shared" ref="E34:E97" si="4">$D$29-D34</f>
        <v>902.39700722698967</v>
      </c>
      <c r="F34" s="26"/>
      <c r="G34" s="35">
        <f t="shared" ref="G34:G97" si="5">C34-E34</f>
        <v>125982.00677915967</v>
      </c>
      <c r="H34" s="26"/>
      <c r="I34" s="36">
        <f t="shared" ref="I34:I97" si="6">I33+D34</f>
        <v>1118.1039119398081</v>
      </c>
    </row>
    <row r="35" spans="1:9" x14ac:dyDescent="0.3">
      <c r="A35" s="53"/>
      <c r="B35" s="26">
        <f t="shared" si="1"/>
        <v>4</v>
      </c>
      <c r="C35" s="35">
        <f t="shared" si="2"/>
        <v>125982.00677915967</v>
      </c>
      <c r="D35" s="35">
        <f t="shared" si="3"/>
        <v>367.44751977254907</v>
      </c>
      <c r="E35" s="35">
        <f t="shared" si="4"/>
        <v>905.02899849806829</v>
      </c>
      <c r="F35" s="26"/>
      <c r="G35" s="35">
        <f t="shared" si="5"/>
        <v>125076.9777806616</v>
      </c>
      <c r="H35" s="26"/>
      <c r="I35" s="36">
        <f t="shared" si="6"/>
        <v>1485.551431712357</v>
      </c>
    </row>
    <row r="36" spans="1:9" x14ac:dyDescent="0.3">
      <c r="A36" s="53"/>
      <c r="B36" s="26">
        <f t="shared" si="1"/>
        <v>5</v>
      </c>
      <c r="C36" s="35">
        <f t="shared" si="2"/>
        <v>125076.9777806616</v>
      </c>
      <c r="D36" s="35">
        <f t="shared" si="3"/>
        <v>364.80785186026304</v>
      </c>
      <c r="E36" s="35">
        <f t="shared" si="4"/>
        <v>907.66866641035426</v>
      </c>
      <c r="F36" s="26"/>
      <c r="G36" s="35">
        <f t="shared" si="5"/>
        <v>124169.30911425126</v>
      </c>
      <c r="H36" s="26"/>
      <c r="I36" s="36">
        <f t="shared" si="6"/>
        <v>1850.3592835726201</v>
      </c>
    </row>
    <row r="37" spans="1:9" x14ac:dyDescent="0.3">
      <c r="A37" s="53"/>
      <c r="B37" s="26">
        <f t="shared" si="1"/>
        <v>6</v>
      </c>
      <c r="C37" s="35">
        <f t="shared" si="2"/>
        <v>124169.30911425126</v>
      </c>
      <c r="D37" s="35">
        <f t="shared" si="3"/>
        <v>362.16048491656619</v>
      </c>
      <c r="E37" s="35">
        <f t="shared" si="4"/>
        <v>910.31603335405111</v>
      </c>
      <c r="F37" s="26"/>
      <c r="G37" s="35">
        <f t="shared" si="5"/>
        <v>123258.9930808972</v>
      </c>
      <c r="H37" s="26"/>
      <c r="I37" s="36">
        <f t="shared" si="6"/>
        <v>2212.5197684891864</v>
      </c>
    </row>
    <row r="38" spans="1:9" x14ac:dyDescent="0.3">
      <c r="A38" s="53"/>
      <c r="B38" s="26">
        <f t="shared" si="1"/>
        <v>7</v>
      </c>
      <c r="C38" s="35">
        <f t="shared" si="2"/>
        <v>123258.9930808972</v>
      </c>
      <c r="D38" s="35">
        <f t="shared" si="3"/>
        <v>359.5053964859502</v>
      </c>
      <c r="E38" s="35">
        <f t="shared" si="4"/>
        <v>912.97112178466716</v>
      </c>
      <c r="F38" s="26"/>
      <c r="G38" s="35">
        <f t="shared" si="5"/>
        <v>122346.02195911254</v>
      </c>
      <c r="H38" s="26"/>
      <c r="I38" s="36">
        <f t="shared" si="6"/>
        <v>2572.0251649751367</v>
      </c>
    </row>
    <row r="39" spans="1:9" x14ac:dyDescent="0.3">
      <c r="A39" s="53"/>
      <c r="B39" s="26">
        <f t="shared" si="1"/>
        <v>8</v>
      </c>
      <c r="C39" s="35">
        <f t="shared" si="2"/>
        <v>122346.02195911254</v>
      </c>
      <c r="D39" s="35">
        <f t="shared" si="3"/>
        <v>356.8425640474116</v>
      </c>
      <c r="E39" s="35">
        <f t="shared" si="4"/>
        <v>915.63395422320582</v>
      </c>
      <c r="F39" s="26"/>
      <c r="G39" s="35">
        <f t="shared" si="5"/>
        <v>121430.38800488933</v>
      </c>
      <c r="H39" s="26"/>
      <c r="I39" s="36">
        <f t="shared" si="6"/>
        <v>2928.8677290225482</v>
      </c>
    </row>
    <row r="40" spans="1:9" x14ac:dyDescent="0.3">
      <c r="A40" s="53"/>
      <c r="B40" s="26">
        <f t="shared" si="1"/>
        <v>9</v>
      </c>
      <c r="C40" s="35">
        <f t="shared" si="2"/>
        <v>121430.38800488933</v>
      </c>
      <c r="D40" s="35">
        <f t="shared" si="3"/>
        <v>354.17196501426059</v>
      </c>
      <c r="E40" s="35">
        <f t="shared" si="4"/>
        <v>918.30455325635671</v>
      </c>
      <c r="F40" s="26"/>
      <c r="G40" s="35">
        <f t="shared" si="5"/>
        <v>120512.08345163298</v>
      </c>
      <c r="H40" s="26"/>
      <c r="I40" s="36">
        <f t="shared" si="6"/>
        <v>3283.0396940368087</v>
      </c>
    </row>
    <row r="41" spans="1:9" x14ac:dyDescent="0.3">
      <c r="A41" s="53"/>
      <c r="B41" s="26">
        <f t="shared" si="1"/>
        <v>10</v>
      </c>
      <c r="C41" s="35">
        <f t="shared" si="2"/>
        <v>120512.08345163298</v>
      </c>
      <c r="D41" s="35">
        <f t="shared" si="3"/>
        <v>351.49357673392956</v>
      </c>
      <c r="E41" s="35">
        <f t="shared" si="4"/>
        <v>920.9829415366878</v>
      </c>
      <c r="F41" s="26"/>
      <c r="G41" s="35">
        <f t="shared" si="5"/>
        <v>119591.10051009629</v>
      </c>
      <c r="H41" s="26"/>
      <c r="I41" s="36">
        <f t="shared" si="6"/>
        <v>3634.5332707707385</v>
      </c>
    </row>
    <row r="42" spans="1:9" x14ac:dyDescent="0.3">
      <c r="A42" s="53"/>
      <c r="B42" s="26">
        <f t="shared" si="1"/>
        <v>11</v>
      </c>
      <c r="C42" s="35">
        <f t="shared" si="2"/>
        <v>119591.10051009629</v>
      </c>
      <c r="D42" s="35">
        <f t="shared" si="3"/>
        <v>348.80737648778086</v>
      </c>
      <c r="E42" s="35">
        <f t="shared" si="4"/>
        <v>923.6691417828365</v>
      </c>
      <c r="F42" s="26"/>
      <c r="G42" s="35">
        <f t="shared" si="5"/>
        <v>118667.43136831345</v>
      </c>
      <c r="H42" s="26"/>
      <c r="I42" s="36">
        <f t="shared" si="6"/>
        <v>3983.3406472585193</v>
      </c>
    </row>
    <row r="43" spans="1:9" x14ac:dyDescent="0.3">
      <c r="A43" s="53"/>
      <c r="B43" s="26">
        <f t="shared" si="1"/>
        <v>12</v>
      </c>
      <c r="C43" s="35">
        <f t="shared" si="2"/>
        <v>118667.43136831345</v>
      </c>
      <c r="D43" s="35">
        <f t="shared" si="3"/>
        <v>346.11334149091425</v>
      </c>
      <c r="E43" s="35">
        <f t="shared" si="4"/>
        <v>926.36317677970305</v>
      </c>
      <c r="F43" s="26"/>
      <c r="G43" s="35">
        <f t="shared" si="5"/>
        <v>117741.06819153375</v>
      </c>
      <c r="H43" s="26"/>
      <c r="I43" s="36">
        <f t="shared" si="6"/>
        <v>4329.4539887494338</v>
      </c>
    </row>
    <row r="44" spans="1:9" x14ac:dyDescent="0.3">
      <c r="A44" s="54" t="s">
        <v>38</v>
      </c>
      <c r="B44" s="27">
        <f t="shared" si="1"/>
        <v>13</v>
      </c>
      <c r="C44" s="31">
        <f t="shared" si="2"/>
        <v>117741.06819153375</v>
      </c>
      <c r="D44" s="31">
        <f t="shared" si="3"/>
        <v>343.41144889197346</v>
      </c>
      <c r="E44" s="31">
        <f t="shared" si="4"/>
        <v>929.0650693786439</v>
      </c>
      <c r="F44" s="27"/>
      <c r="G44" s="31">
        <f t="shared" si="5"/>
        <v>116812.0031221551</v>
      </c>
      <c r="H44" s="27"/>
      <c r="I44" s="32">
        <f t="shared" si="6"/>
        <v>4672.865437641407</v>
      </c>
    </row>
    <row r="45" spans="1:9" x14ac:dyDescent="0.3">
      <c r="A45" s="54"/>
      <c r="B45" s="27">
        <f t="shared" si="1"/>
        <v>14</v>
      </c>
      <c r="C45" s="31">
        <f t="shared" si="2"/>
        <v>116812.0031221551</v>
      </c>
      <c r="D45" s="31">
        <f t="shared" si="3"/>
        <v>340.7016757729524</v>
      </c>
      <c r="E45" s="31">
        <f t="shared" si="4"/>
        <v>931.77484249766496</v>
      </c>
      <c r="F45" s="27"/>
      <c r="G45" s="31">
        <f t="shared" si="5"/>
        <v>115880.22827965744</v>
      </c>
      <c r="H45" s="27"/>
      <c r="I45" s="32">
        <f t="shared" si="6"/>
        <v>5013.5671134143595</v>
      </c>
    </row>
    <row r="46" spans="1:9" x14ac:dyDescent="0.3">
      <c r="A46" s="54"/>
      <c r="B46" s="27">
        <f t="shared" si="1"/>
        <v>15</v>
      </c>
      <c r="C46" s="31">
        <f t="shared" si="2"/>
        <v>115880.22827965744</v>
      </c>
      <c r="D46" s="31">
        <f t="shared" si="3"/>
        <v>337.98399914900091</v>
      </c>
      <c r="E46" s="31">
        <f t="shared" si="4"/>
        <v>934.4925191216164</v>
      </c>
      <c r="F46" s="27"/>
      <c r="G46" s="31">
        <f t="shared" si="5"/>
        <v>114945.73576053583</v>
      </c>
      <c r="H46" s="27"/>
      <c r="I46" s="32">
        <f t="shared" si="6"/>
        <v>5351.5511125633602</v>
      </c>
    </row>
    <row r="47" spans="1:9" x14ac:dyDescent="0.3">
      <c r="A47" s="54"/>
      <c r="B47" s="27">
        <f t="shared" si="1"/>
        <v>16</v>
      </c>
      <c r="C47" s="31">
        <f t="shared" si="2"/>
        <v>114945.73576053583</v>
      </c>
      <c r="D47" s="31">
        <f t="shared" si="3"/>
        <v>335.25839596822954</v>
      </c>
      <c r="E47" s="31">
        <f t="shared" si="4"/>
        <v>937.21812230238788</v>
      </c>
      <c r="F47" s="27"/>
      <c r="G47" s="31">
        <f t="shared" si="5"/>
        <v>114008.51763823343</v>
      </c>
      <c r="H47" s="27"/>
      <c r="I47" s="32">
        <f t="shared" si="6"/>
        <v>5686.8095085315899</v>
      </c>
    </row>
    <row r="48" spans="1:9" x14ac:dyDescent="0.3">
      <c r="A48" s="54"/>
      <c r="B48" s="27">
        <f t="shared" si="1"/>
        <v>17</v>
      </c>
      <c r="C48" s="31">
        <f t="shared" si="2"/>
        <v>114008.51763823343</v>
      </c>
      <c r="D48" s="31">
        <f t="shared" si="3"/>
        <v>332.5248431115142</v>
      </c>
      <c r="E48" s="31">
        <f t="shared" si="4"/>
        <v>939.95167515910316</v>
      </c>
      <c r="F48" s="27"/>
      <c r="G48" s="31">
        <f t="shared" si="5"/>
        <v>113068.56596307433</v>
      </c>
      <c r="H48" s="27"/>
      <c r="I48" s="32">
        <f t="shared" si="6"/>
        <v>6019.3343516431041</v>
      </c>
    </row>
    <row r="49" spans="1:9" x14ac:dyDescent="0.3">
      <c r="A49" s="54"/>
      <c r="B49" s="27">
        <f t="shared" si="1"/>
        <v>18</v>
      </c>
      <c r="C49" s="31">
        <f t="shared" si="2"/>
        <v>113068.56596307433</v>
      </c>
      <c r="D49" s="31">
        <f t="shared" si="3"/>
        <v>329.78331739230015</v>
      </c>
      <c r="E49" s="31">
        <f t="shared" si="4"/>
        <v>942.69320087831716</v>
      </c>
      <c r="F49" s="27"/>
      <c r="G49" s="31">
        <f t="shared" si="5"/>
        <v>112125.87276219601</v>
      </c>
      <c r="H49" s="27"/>
      <c r="I49" s="32">
        <f t="shared" si="6"/>
        <v>6349.1176690354041</v>
      </c>
    </row>
    <row r="50" spans="1:9" x14ac:dyDescent="0.3">
      <c r="A50" s="54"/>
      <c r="B50" s="27">
        <f t="shared" si="1"/>
        <v>19</v>
      </c>
      <c r="C50" s="31">
        <f t="shared" si="2"/>
        <v>112125.87276219601</v>
      </c>
      <c r="D50" s="31">
        <f t="shared" si="3"/>
        <v>327.03379555640504</v>
      </c>
      <c r="E50" s="31">
        <f t="shared" si="4"/>
        <v>945.44272271421232</v>
      </c>
      <c r="F50" s="27"/>
      <c r="G50" s="31">
        <f t="shared" si="5"/>
        <v>111180.4300394818</v>
      </c>
      <c r="H50" s="27"/>
      <c r="I50" s="32">
        <f t="shared" si="6"/>
        <v>6676.1514645918087</v>
      </c>
    </row>
    <row r="51" spans="1:9" x14ac:dyDescent="0.3">
      <c r="A51" s="54"/>
      <c r="B51" s="27">
        <f t="shared" si="1"/>
        <v>20</v>
      </c>
      <c r="C51" s="31">
        <f t="shared" si="2"/>
        <v>111180.4300394818</v>
      </c>
      <c r="D51" s="31">
        <f t="shared" si="3"/>
        <v>324.27625428182193</v>
      </c>
      <c r="E51" s="31">
        <f t="shared" si="4"/>
        <v>948.20026398879543</v>
      </c>
      <c r="F51" s="27"/>
      <c r="G51" s="31">
        <f t="shared" si="5"/>
        <v>110232.229775493</v>
      </c>
      <c r="H51" s="27"/>
      <c r="I51" s="32">
        <f t="shared" si="6"/>
        <v>7000.4277188736305</v>
      </c>
    </row>
    <row r="52" spans="1:9" x14ac:dyDescent="0.3">
      <c r="A52" s="54"/>
      <c r="B52" s="27">
        <f t="shared" si="1"/>
        <v>21</v>
      </c>
      <c r="C52" s="31">
        <f t="shared" si="2"/>
        <v>110232.229775493</v>
      </c>
      <c r="D52" s="31">
        <f t="shared" si="3"/>
        <v>321.51067017852125</v>
      </c>
      <c r="E52" s="31">
        <f t="shared" si="4"/>
        <v>950.96584809209617</v>
      </c>
      <c r="F52" s="27"/>
      <c r="G52" s="31">
        <f t="shared" si="5"/>
        <v>109281.26392740091</v>
      </c>
      <c r="H52" s="27"/>
      <c r="I52" s="32">
        <f t="shared" si="6"/>
        <v>7321.9383890521522</v>
      </c>
    </row>
    <row r="53" spans="1:9" x14ac:dyDescent="0.3">
      <c r="A53" s="54"/>
      <c r="B53" s="27">
        <f t="shared" si="1"/>
        <v>22</v>
      </c>
      <c r="C53" s="31">
        <f t="shared" si="2"/>
        <v>109281.26392740091</v>
      </c>
      <c r="D53" s="31">
        <f t="shared" si="3"/>
        <v>318.73701978825267</v>
      </c>
      <c r="E53" s="31">
        <f t="shared" si="4"/>
        <v>953.73949848236475</v>
      </c>
      <c r="F53" s="27"/>
      <c r="G53" s="31">
        <f t="shared" si="5"/>
        <v>108327.52442891855</v>
      </c>
      <c r="H53" s="27"/>
      <c r="I53" s="32">
        <f t="shared" si="6"/>
        <v>7640.675408840405</v>
      </c>
    </row>
    <row r="54" spans="1:9" x14ac:dyDescent="0.3">
      <c r="A54" s="54"/>
      <c r="B54" s="27">
        <f t="shared" si="1"/>
        <v>23</v>
      </c>
      <c r="C54" s="31">
        <f t="shared" si="2"/>
        <v>108327.52442891855</v>
      </c>
      <c r="D54" s="31">
        <f t="shared" si="3"/>
        <v>315.95527958434576</v>
      </c>
      <c r="E54" s="31">
        <f t="shared" si="4"/>
        <v>956.52123868627154</v>
      </c>
      <c r="F54" s="27"/>
      <c r="G54" s="31">
        <f t="shared" si="5"/>
        <v>107371.00319023228</v>
      </c>
      <c r="H54" s="27"/>
      <c r="I54" s="32">
        <f t="shared" si="6"/>
        <v>7956.6306884247506</v>
      </c>
    </row>
    <row r="55" spans="1:9" x14ac:dyDescent="0.3">
      <c r="A55" s="54"/>
      <c r="B55" s="27">
        <f t="shared" si="1"/>
        <v>24</v>
      </c>
      <c r="C55" s="31">
        <f t="shared" si="2"/>
        <v>107371.00319023228</v>
      </c>
      <c r="D55" s="31">
        <f t="shared" si="3"/>
        <v>313.16542597151084</v>
      </c>
      <c r="E55" s="31">
        <f t="shared" si="4"/>
        <v>959.31109229910658</v>
      </c>
      <c r="F55" s="27"/>
      <c r="G55" s="31">
        <f t="shared" si="5"/>
        <v>106411.69209793318</v>
      </c>
      <c r="H55" s="27"/>
      <c r="I55" s="32">
        <f t="shared" si="6"/>
        <v>8269.7961143962621</v>
      </c>
    </row>
    <row r="56" spans="1:9" x14ac:dyDescent="0.3">
      <c r="A56" s="53" t="s">
        <v>39</v>
      </c>
      <c r="B56" s="26">
        <f t="shared" si="1"/>
        <v>25</v>
      </c>
      <c r="C56" s="35">
        <f t="shared" si="2"/>
        <v>106411.69209793318</v>
      </c>
      <c r="D56" s="35">
        <f t="shared" si="3"/>
        <v>310.36743528563846</v>
      </c>
      <c r="E56" s="35">
        <f t="shared" si="4"/>
        <v>962.10908298497884</v>
      </c>
      <c r="F56" s="26"/>
      <c r="G56" s="35">
        <f t="shared" si="5"/>
        <v>105449.58301494819</v>
      </c>
      <c r="H56" s="26"/>
      <c r="I56" s="36">
        <f t="shared" si="6"/>
        <v>8580.1635496818999</v>
      </c>
    </row>
    <row r="57" spans="1:9" x14ac:dyDescent="0.3">
      <c r="A57" s="53"/>
      <c r="B57" s="26">
        <f t="shared" si="1"/>
        <v>26</v>
      </c>
      <c r="C57" s="35">
        <f t="shared" si="2"/>
        <v>105449.58301494819</v>
      </c>
      <c r="D57" s="35">
        <f t="shared" si="3"/>
        <v>307.56128379359893</v>
      </c>
      <c r="E57" s="35">
        <f t="shared" si="4"/>
        <v>964.91523447701843</v>
      </c>
      <c r="F57" s="26"/>
      <c r="G57" s="35">
        <f t="shared" si="5"/>
        <v>104484.66778047118</v>
      </c>
      <c r="H57" s="26"/>
      <c r="I57" s="36">
        <f t="shared" si="6"/>
        <v>8887.7248334754986</v>
      </c>
    </row>
    <row r="58" spans="1:9" x14ac:dyDescent="0.3">
      <c r="A58" s="53"/>
      <c r="B58" s="26">
        <f t="shared" si="1"/>
        <v>27</v>
      </c>
      <c r="C58" s="35">
        <f t="shared" si="2"/>
        <v>104484.66778047118</v>
      </c>
      <c r="D58" s="35">
        <f t="shared" si="3"/>
        <v>304.74694769304097</v>
      </c>
      <c r="E58" s="35">
        <f t="shared" si="4"/>
        <v>967.7295705775764</v>
      </c>
      <c r="F58" s="26"/>
      <c r="G58" s="35">
        <f t="shared" si="5"/>
        <v>103516.9382098936</v>
      </c>
      <c r="H58" s="26"/>
      <c r="I58" s="36">
        <f t="shared" si="6"/>
        <v>9192.4717811685405</v>
      </c>
    </row>
    <row r="59" spans="1:9" x14ac:dyDescent="0.3">
      <c r="A59" s="53"/>
      <c r="B59" s="26">
        <f t="shared" si="1"/>
        <v>28</v>
      </c>
      <c r="C59" s="35">
        <f t="shared" si="2"/>
        <v>103516.9382098936</v>
      </c>
      <c r="D59" s="35">
        <f t="shared" si="3"/>
        <v>301.92440311218968</v>
      </c>
      <c r="E59" s="35">
        <f t="shared" si="4"/>
        <v>970.55211515842768</v>
      </c>
      <c r="F59" s="26"/>
      <c r="G59" s="35">
        <f t="shared" si="5"/>
        <v>102546.38609473518</v>
      </c>
      <c r="H59" s="26"/>
      <c r="I59" s="36">
        <f t="shared" si="6"/>
        <v>9494.3961842807294</v>
      </c>
    </row>
    <row r="60" spans="1:9" x14ac:dyDescent="0.3">
      <c r="A60" s="53"/>
      <c r="B60" s="26">
        <f t="shared" si="1"/>
        <v>29</v>
      </c>
      <c r="C60" s="35">
        <f t="shared" si="2"/>
        <v>102546.38609473518</v>
      </c>
      <c r="D60" s="35">
        <f t="shared" si="3"/>
        <v>299.09362610964428</v>
      </c>
      <c r="E60" s="35">
        <f t="shared" si="4"/>
        <v>973.38289216097314</v>
      </c>
      <c r="F60" s="26"/>
      <c r="G60" s="35">
        <f t="shared" si="5"/>
        <v>101573.00320257421</v>
      </c>
      <c r="H60" s="26"/>
      <c r="I60" s="36">
        <f t="shared" si="6"/>
        <v>9793.4898103903743</v>
      </c>
    </row>
    <row r="61" spans="1:9" x14ac:dyDescent="0.3">
      <c r="A61" s="53"/>
      <c r="B61" s="26">
        <f t="shared" si="1"/>
        <v>30</v>
      </c>
      <c r="C61" s="35">
        <f t="shared" si="2"/>
        <v>101573.00320257421</v>
      </c>
      <c r="D61" s="35">
        <f t="shared" si="3"/>
        <v>296.25459267417477</v>
      </c>
      <c r="E61" s="35">
        <f t="shared" si="4"/>
        <v>976.22192559644259</v>
      </c>
      <c r="F61" s="26"/>
      <c r="G61" s="35">
        <f t="shared" si="5"/>
        <v>100596.78127697777</v>
      </c>
      <c r="H61" s="26"/>
      <c r="I61" s="36">
        <f t="shared" si="6"/>
        <v>10089.744403064549</v>
      </c>
    </row>
    <row r="62" spans="1:9" x14ac:dyDescent="0.3">
      <c r="A62" s="53"/>
      <c r="B62" s="26">
        <f t="shared" si="1"/>
        <v>31</v>
      </c>
      <c r="C62" s="35">
        <f t="shared" si="2"/>
        <v>100596.78127697777</v>
      </c>
      <c r="D62" s="35">
        <f t="shared" si="3"/>
        <v>293.40727872451851</v>
      </c>
      <c r="E62" s="35">
        <f t="shared" si="4"/>
        <v>979.06923954609886</v>
      </c>
      <c r="F62" s="26"/>
      <c r="G62" s="35">
        <f t="shared" si="5"/>
        <v>99617.712037431673</v>
      </c>
      <c r="H62" s="26"/>
      <c r="I62" s="36">
        <f t="shared" si="6"/>
        <v>10383.151681789068</v>
      </c>
    </row>
    <row r="63" spans="1:9" x14ac:dyDescent="0.3">
      <c r="A63" s="53"/>
      <c r="B63" s="26">
        <f t="shared" si="1"/>
        <v>32</v>
      </c>
      <c r="C63" s="35">
        <f t="shared" si="2"/>
        <v>99617.712037431673</v>
      </c>
      <c r="D63" s="35">
        <f t="shared" si="3"/>
        <v>290.55166010917571</v>
      </c>
      <c r="E63" s="35">
        <f t="shared" si="4"/>
        <v>981.92485816144165</v>
      </c>
      <c r="F63" s="26"/>
      <c r="G63" s="35">
        <f t="shared" si="5"/>
        <v>98635.787179270235</v>
      </c>
      <c r="H63" s="26"/>
      <c r="I63" s="36">
        <f t="shared" si="6"/>
        <v>10673.703341898243</v>
      </c>
    </row>
    <row r="64" spans="1:9" x14ac:dyDescent="0.3">
      <c r="A64" s="53"/>
      <c r="B64" s="26">
        <f t="shared" si="1"/>
        <v>33</v>
      </c>
      <c r="C64" s="35">
        <f t="shared" si="2"/>
        <v>98635.787179270235</v>
      </c>
      <c r="D64" s="35">
        <f t="shared" si="3"/>
        <v>287.68771260620485</v>
      </c>
      <c r="E64" s="35">
        <f t="shared" si="4"/>
        <v>984.78880566441251</v>
      </c>
      <c r="F64" s="26"/>
      <c r="G64" s="35">
        <f t="shared" si="5"/>
        <v>97650.99837360582</v>
      </c>
      <c r="H64" s="26"/>
      <c r="I64" s="36">
        <f t="shared" si="6"/>
        <v>10961.391054504447</v>
      </c>
    </row>
    <row r="65" spans="1:9" x14ac:dyDescent="0.3">
      <c r="A65" s="53"/>
      <c r="B65" s="26">
        <f t="shared" si="1"/>
        <v>34</v>
      </c>
      <c r="C65" s="35">
        <f t="shared" si="2"/>
        <v>97650.99837360582</v>
      </c>
      <c r="D65" s="35">
        <f t="shared" si="3"/>
        <v>284.815411923017</v>
      </c>
      <c r="E65" s="35">
        <f t="shared" si="4"/>
        <v>987.66110634760037</v>
      </c>
      <c r="F65" s="26"/>
      <c r="G65" s="35">
        <f t="shared" si="5"/>
        <v>96663.337267258219</v>
      </c>
      <c r="H65" s="26"/>
      <c r="I65" s="36">
        <f t="shared" si="6"/>
        <v>11246.206466427464</v>
      </c>
    </row>
    <row r="66" spans="1:9" x14ac:dyDescent="0.3">
      <c r="A66" s="53"/>
      <c r="B66" s="26">
        <f t="shared" si="1"/>
        <v>35</v>
      </c>
      <c r="C66" s="35">
        <f t="shared" si="2"/>
        <v>96663.337267258219</v>
      </c>
      <c r="D66" s="35">
        <f t="shared" si="3"/>
        <v>281.93473369616981</v>
      </c>
      <c r="E66" s="35">
        <f t="shared" si="4"/>
        <v>990.54178457444755</v>
      </c>
      <c r="F66" s="26"/>
      <c r="G66" s="35">
        <f t="shared" si="5"/>
        <v>95672.795482683767</v>
      </c>
      <c r="H66" s="26"/>
      <c r="I66" s="36">
        <f t="shared" si="6"/>
        <v>11528.141200123633</v>
      </c>
    </row>
    <row r="67" spans="1:9" x14ac:dyDescent="0.3">
      <c r="A67" s="53"/>
      <c r="B67" s="26">
        <f t="shared" si="1"/>
        <v>36</v>
      </c>
      <c r="C67" s="35">
        <f t="shared" si="2"/>
        <v>95672.795482683767</v>
      </c>
      <c r="D67" s="35">
        <f t="shared" si="3"/>
        <v>279.04565349116098</v>
      </c>
      <c r="E67" s="35">
        <f t="shared" si="4"/>
        <v>993.43086477945644</v>
      </c>
      <c r="F67" s="26"/>
      <c r="G67" s="35">
        <f t="shared" si="5"/>
        <v>94679.364617904313</v>
      </c>
      <c r="H67" s="26"/>
      <c r="I67" s="36">
        <f t="shared" si="6"/>
        <v>11807.186853614794</v>
      </c>
    </row>
    <row r="68" spans="1:9" x14ac:dyDescent="0.3">
      <c r="A68" s="54" t="s">
        <v>40</v>
      </c>
      <c r="B68" s="27">
        <f t="shared" si="1"/>
        <v>37</v>
      </c>
      <c r="C68" s="31">
        <f t="shared" si="2"/>
        <v>94679.364617904313</v>
      </c>
      <c r="D68" s="31">
        <f t="shared" si="3"/>
        <v>276.14814680222094</v>
      </c>
      <c r="E68" s="31">
        <f t="shared" si="4"/>
        <v>996.32837146839643</v>
      </c>
      <c r="F68" s="27"/>
      <c r="G68" s="31">
        <f t="shared" si="5"/>
        <v>93683.03624643592</v>
      </c>
      <c r="H68" s="27"/>
      <c r="I68" s="32">
        <f t="shared" si="6"/>
        <v>12083.335000417015</v>
      </c>
    </row>
    <row r="69" spans="1:9" x14ac:dyDescent="0.3">
      <c r="A69" s="54"/>
      <c r="B69" s="27">
        <f t="shared" si="1"/>
        <v>38</v>
      </c>
      <c r="C69" s="31">
        <f t="shared" si="2"/>
        <v>93683.03624643592</v>
      </c>
      <c r="D69" s="31">
        <f t="shared" si="3"/>
        <v>273.24218905210478</v>
      </c>
      <c r="E69" s="31">
        <f t="shared" si="4"/>
        <v>999.23432921851258</v>
      </c>
      <c r="F69" s="27"/>
      <c r="G69" s="31">
        <f t="shared" si="5"/>
        <v>92683.80191721741</v>
      </c>
      <c r="H69" s="27"/>
      <c r="I69" s="32">
        <f t="shared" si="6"/>
        <v>12356.577189469121</v>
      </c>
    </row>
    <row r="70" spans="1:9" x14ac:dyDescent="0.3">
      <c r="A70" s="54"/>
      <c r="B70" s="27">
        <f t="shared" si="1"/>
        <v>39</v>
      </c>
      <c r="C70" s="31">
        <f t="shared" si="2"/>
        <v>92683.80191721741</v>
      </c>
      <c r="D70" s="31">
        <f t="shared" si="3"/>
        <v>270.32775559188411</v>
      </c>
      <c r="E70" s="31">
        <f t="shared" si="4"/>
        <v>1002.1487626787332</v>
      </c>
      <c r="F70" s="27"/>
      <c r="G70" s="31">
        <f t="shared" si="5"/>
        <v>91681.653154538682</v>
      </c>
      <c r="H70" s="27"/>
      <c r="I70" s="32">
        <f t="shared" si="6"/>
        <v>12626.904945061005</v>
      </c>
    </row>
    <row r="71" spans="1:9" x14ac:dyDescent="0.3">
      <c r="A71" s="54"/>
      <c r="B71" s="27">
        <f t="shared" si="1"/>
        <v>40</v>
      </c>
      <c r="C71" s="31">
        <f t="shared" si="2"/>
        <v>91681.653154538682</v>
      </c>
      <c r="D71" s="31">
        <f t="shared" si="3"/>
        <v>267.40482170073784</v>
      </c>
      <c r="E71" s="31">
        <f t="shared" si="4"/>
        <v>1005.0716965698796</v>
      </c>
      <c r="F71" s="27"/>
      <c r="G71" s="31">
        <f t="shared" si="5"/>
        <v>90676.581457968801</v>
      </c>
      <c r="H71" s="27"/>
      <c r="I71" s="32">
        <f t="shared" si="6"/>
        <v>12894.309766761744</v>
      </c>
    </row>
    <row r="72" spans="1:9" x14ac:dyDescent="0.3">
      <c r="A72" s="54"/>
      <c r="B72" s="27">
        <f t="shared" si="1"/>
        <v>41</v>
      </c>
      <c r="C72" s="31">
        <f t="shared" si="2"/>
        <v>90676.581457968801</v>
      </c>
      <c r="D72" s="31">
        <f t="shared" si="3"/>
        <v>264.47336258574234</v>
      </c>
      <c r="E72" s="31">
        <f t="shared" si="4"/>
        <v>1008.0031556848751</v>
      </c>
      <c r="F72" s="27"/>
      <c r="G72" s="31">
        <f t="shared" si="5"/>
        <v>89668.578302283931</v>
      </c>
      <c r="H72" s="27"/>
      <c r="I72" s="32">
        <f t="shared" si="6"/>
        <v>13158.783129347486</v>
      </c>
    </row>
    <row r="73" spans="1:9" x14ac:dyDescent="0.3">
      <c r="A73" s="54"/>
      <c r="B73" s="27">
        <f t="shared" si="1"/>
        <v>42</v>
      </c>
      <c r="C73" s="31">
        <f t="shared" si="2"/>
        <v>89668.578302283931</v>
      </c>
      <c r="D73" s="31">
        <f t="shared" si="3"/>
        <v>261.53335338166147</v>
      </c>
      <c r="E73" s="31">
        <f t="shared" si="4"/>
        <v>1010.9431648889558</v>
      </c>
      <c r="F73" s="27"/>
      <c r="G73" s="31">
        <f t="shared" si="5"/>
        <v>88657.635137394973</v>
      </c>
      <c r="H73" s="27"/>
      <c r="I73" s="32">
        <f t="shared" si="6"/>
        <v>13420.316482729148</v>
      </c>
    </row>
    <row r="74" spans="1:9" x14ac:dyDescent="0.3">
      <c r="A74" s="54"/>
      <c r="B74" s="27">
        <f t="shared" si="1"/>
        <v>43</v>
      </c>
      <c r="C74" s="31">
        <f t="shared" si="2"/>
        <v>88657.635137394973</v>
      </c>
      <c r="D74" s="31">
        <f t="shared" si="3"/>
        <v>258.58476915073533</v>
      </c>
      <c r="E74" s="31">
        <f t="shared" si="4"/>
        <v>1013.891749119882</v>
      </c>
      <c r="F74" s="27"/>
      <c r="G74" s="31">
        <f t="shared" si="5"/>
        <v>87643.743388275092</v>
      </c>
      <c r="H74" s="27"/>
      <c r="I74" s="32">
        <f t="shared" si="6"/>
        <v>13678.901251879883</v>
      </c>
    </row>
    <row r="75" spans="1:9" x14ac:dyDescent="0.3">
      <c r="A75" s="54"/>
      <c r="B75" s="27">
        <f t="shared" si="1"/>
        <v>44</v>
      </c>
      <c r="C75" s="31">
        <f t="shared" si="2"/>
        <v>87643.743388275092</v>
      </c>
      <c r="D75" s="31">
        <f t="shared" si="3"/>
        <v>255.62758488246902</v>
      </c>
      <c r="E75" s="31">
        <f t="shared" si="4"/>
        <v>1016.8489333881483</v>
      </c>
      <c r="F75" s="27"/>
      <c r="G75" s="31">
        <f t="shared" si="5"/>
        <v>86626.894454886948</v>
      </c>
      <c r="H75" s="27"/>
      <c r="I75" s="32">
        <f t="shared" si="6"/>
        <v>13934.528836762353</v>
      </c>
    </row>
    <row r="76" spans="1:9" x14ac:dyDescent="0.3">
      <c r="A76" s="54"/>
      <c r="B76" s="27">
        <f t="shared" si="1"/>
        <v>45</v>
      </c>
      <c r="C76" s="31">
        <f t="shared" si="2"/>
        <v>86626.894454886948</v>
      </c>
      <c r="D76" s="31">
        <f t="shared" si="3"/>
        <v>252.66177549342027</v>
      </c>
      <c r="E76" s="31">
        <f t="shared" si="4"/>
        <v>1019.8147427771971</v>
      </c>
      <c r="F76" s="27"/>
      <c r="G76" s="31">
        <f t="shared" si="5"/>
        <v>85607.079712109757</v>
      </c>
      <c r="H76" s="27"/>
      <c r="I76" s="32">
        <f t="shared" si="6"/>
        <v>14187.190612255772</v>
      </c>
    </row>
    <row r="77" spans="1:9" x14ac:dyDescent="0.3">
      <c r="A77" s="54"/>
      <c r="B77" s="27">
        <f t="shared" si="1"/>
        <v>46</v>
      </c>
      <c r="C77" s="31">
        <f t="shared" si="2"/>
        <v>85607.079712109757</v>
      </c>
      <c r="D77" s="31">
        <f t="shared" si="3"/>
        <v>249.6873158269868</v>
      </c>
      <c r="E77" s="31">
        <f t="shared" si="4"/>
        <v>1022.7892024436305</v>
      </c>
      <c r="F77" s="27"/>
      <c r="G77" s="31">
        <f t="shared" si="5"/>
        <v>84584.290509666127</v>
      </c>
      <c r="H77" s="27"/>
      <c r="I77" s="32">
        <f t="shared" si="6"/>
        <v>14436.877928082758</v>
      </c>
    </row>
    <row r="78" spans="1:9" x14ac:dyDescent="0.3">
      <c r="A78" s="54"/>
      <c r="B78" s="27">
        <f t="shared" si="1"/>
        <v>47</v>
      </c>
      <c r="C78" s="31">
        <f t="shared" si="2"/>
        <v>84584.290509666127</v>
      </c>
      <c r="D78" s="31">
        <f t="shared" si="3"/>
        <v>246.70418065319288</v>
      </c>
      <c r="E78" s="31">
        <f t="shared" si="4"/>
        <v>1025.7723376174245</v>
      </c>
      <c r="F78" s="27"/>
      <c r="G78" s="31">
        <f t="shared" si="5"/>
        <v>83558.518172048702</v>
      </c>
      <c r="H78" s="27"/>
      <c r="I78" s="32">
        <f t="shared" si="6"/>
        <v>14683.582108735951</v>
      </c>
    </row>
    <row r="79" spans="1:9" x14ac:dyDescent="0.3">
      <c r="A79" s="54"/>
      <c r="B79" s="27">
        <f t="shared" si="1"/>
        <v>48</v>
      </c>
      <c r="C79" s="31">
        <f t="shared" si="2"/>
        <v>83558.518172048702</v>
      </c>
      <c r="D79" s="31">
        <f t="shared" si="3"/>
        <v>243.7123446684754</v>
      </c>
      <c r="E79" s="31">
        <f t="shared" si="4"/>
        <v>1028.7641736021419</v>
      </c>
      <c r="F79" s="27"/>
      <c r="G79" s="31">
        <f t="shared" si="5"/>
        <v>82529.753998446555</v>
      </c>
      <c r="H79" s="27"/>
      <c r="I79" s="32">
        <f t="shared" si="6"/>
        <v>14927.294453404425</v>
      </c>
    </row>
    <row r="80" spans="1:9" x14ac:dyDescent="0.3">
      <c r="A80" s="53" t="s">
        <v>41</v>
      </c>
      <c r="B80" s="26">
        <f t="shared" si="1"/>
        <v>49</v>
      </c>
      <c r="C80" s="35">
        <f t="shared" si="2"/>
        <v>82529.753998446555</v>
      </c>
      <c r="D80" s="35">
        <f t="shared" si="3"/>
        <v>240.71178249546912</v>
      </c>
      <c r="E80" s="35">
        <f t="shared" si="4"/>
        <v>1031.7647357751482</v>
      </c>
      <c r="F80" s="26"/>
      <c r="G80" s="35">
        <f t="shared" si="5"/>
        <v>81497.989262671414</v>
      </c>
      <c r="H80" s="26"/>
      <c r="I80" s="36">
        <f t="shared" si="6"/>
        <v>15168.006235899895</v>
      </c>
    </row>
    <row r="81" spans="1:9" x14ac:dyDescent="0.3">
      <c r="A81" s="53"/>
      <c r="B81" s="26">
        <f t="shared" si="1"/>
        <v>50</v>
      </c>
      <c r="C81" s="35">
        <f t="shared" si="2"/>
        <v>81497.989262671414</v>
      </c>
      <c r="D81" s="35">
        <f t="shared" si="3"/>
        <v>237.70246868279165</v>
      </c>
      <c r="E81" s="35">
        <f t="shared" si="4"/>
        <v>1034.7740495878256</v>
      </c>
      <c r="F81" s="26"/>
      <c r="G81" s="35">
        <f t="shared" si="5"/>
        <v>80463.215213083589</v>
      </c>
      <c r="H81" s="26"/>
      <c r="I81" s="36">
        <f t="shared" si="6"/>
        <v>15405.708704582687</v>
      </c>
    </row>
    <row r="82" spans="1:9" x14ac:dyDescent="0.3">
      <c r="A82" s="53"/>
      <c r="B82" s="26">
        <f t="shared" si="1"/>
        <v>51</v>
      </c>
      <c r="C82" s="35">
        <f t="shared" si="2"/>
        <v>80463.215213083589</v>
      </c>
      <c r="D82" s="35">
        <f t="shared" si="3"/>
        <v>234.68437770482714</v>
      </c>
      <c r="E82" s="35">
        <f t="shared" si="4"/>
        <v>1037.7921405657903</v>
      </c>
      <c r="F82" s="26"/>
      <c r="G82" s="35">
        <f t="shared" si="5"/>
        <v>79425.423072517806</v>
      </c>
      <c r="H82" s="26"/>
      <c r="I82" s="36">
        <f t="shared" si="6"/>
        <v>15640.393082287514</v>
      </c>
    </row>
    <row r="83" spans="1:9" x14ac:dyDescent="0.3">
      <c r="A83" s="53"/>
      <c r="B83" s="26">
        <f t="shared" si="1"/>
        <v>52</v>
      </c>
      <c r="C83" s="35">
        <f t="shared" si="2"/>
        <v>79425.423072517806</v>
      </c>
      <c r="D83" s="35">
        <f t="shared" si="3"/>
        <v>231.65748396151028</v>
      </c>
      <c r="E83" s="35">
        <f t="shared" si="4"/>
        <v>1040.8190343091071</v>
      </c>
      <c r="F83" s="26"/>
      <c r="G83" s="35">
        <f t="shared" si="5"/>
        <v>78384.604038208694</v>
      </c>
      <c r="H83" s="26"/>
      <c r="I83" s="36">
        <f t="shared" si="6"/>
        <v>15872.050566249023</v>
      </c>
    </row>
    <row r="84" spans="1:9" x14ac:dyDescent="0.3">
      <c r="A84" s="53"/>
      <c r="B84" s="26">
        <f t="shared" si="1"/>
        <v>53</v>
      </c>
      <c r="C84" s="35">
        <f t="shared" si="2"/>
        <v>78384.604038208694</v>
      </c>
      <c r="D84" s="35">
        <f t="shared" si="3"/>
        <v>228.62176177810869</v>
      </c>
      <c r="E84" s="35">
        <f t="shared" si="4"/>
        <v>1043.8547564925086</v>
      </c>
      <c r="F84" s="26"/>
      <c r="G84" s="35">
        <f t="shared" si="5"/>
        <v>77340.749281716184</v>
      </c>
      <c r="H84" s="26"/>
      <c r="I84" s="36">
        <f t="shared" si="6"/>
        <v>16100.672328027133</v>
      </c>
    </row>
    <row r="85" spans="1:9" x14ac:dyDescent="0.3">
      <c r="A85" s="53"/>
      <c r="B85" s="26">
        <f t="shared" si="1"/>
        <v>54</v>
      </c>
      <c r="C85" s="35">
        <f t="shared" si="2"/>
        <v>77340.749281716184</v>
      </c>
      <c r="D85" s="35">
        <f t="shared" si="3"/>
        <v>225.57718540500554</v>
      </c>
      <c r="E85" s="35">
        <f t="shared" si="4"/>
        <v>1046.8993328656118</v>
      </c>
      <c r="F85" s="26"/>
      <c r="G85" s="35">
        <f t="shared" si="5"/>
        <v>76293.849948850577</v>
      </c>
      <c r="H85" s="26"/>
      <c r="I85" s="36">
        <f t="shared" si="6"/>
        <v>16326.249513432138</v>
      </c>
    </row>
    <row r="86" spans="1:9" x14ac:dyDescent="0.3">
      <c r="A86" s="53"/>
      <c r="B86" s="26">
        <f t="shared" si="1"/>
        <v>55</v>
      </c>
      <c r="C86" s="35">
        <f t="shared" si="2"/>
        <v>76293.849948850577</v>
      </c>
      <c r="D86" s="35">
        <f t="shared" si="3"/>
        <v>222.52372901748086</v>
      </c>
      <c r="E86" s="35">
        <f t="shared" si="4"/>
        <v>1049.9527892531364</v>
      </c>
      <c r="F86" s="26"/>
      <c r="G86" s="35">
        <f t="shared" si="5"/>
        <v>75243.897159597444</v>
      </c>
      <c r="H86" s="26"/>
      <c r="I86" s="36">
        <f t="shared" si="6"/>
        <v>16548.773242449617</v>
      </c>
    </row>
    <row r="87" spans="1:9" x14ac:dyDescent="0.3">
      <c r="A87" s="53"/>
      <c r="B87" s="26">
        <f t="shared" si="1"/>
        <v>56</v>
      </c>
      <c r="C87" s="35">
        <f t="shared" si="2"/>
        <v>75243.897159597444</v>
      </c>
      <c r="D87" s="35">
        <f t="shared" si="3"/>
        <v>219.46136671549255</v>
      </c>
      <c r="E87" s="35">
        <f t="shared" si="4"/>
        <v>1053.0151515551247</v>
      </c>
      <c r="F87" s="26"/>
      <c r="G87" s="35">
        <f t="shared" si="5"/>
        <v>74190.882008042317</v>
      </c>
      <c r="H87" s="26"/>
      <c r="I87" s="36">
        <f t="shared" si="6"/>
        <v>16768.234609165109</v>
      </c>
    </row>
    <row r="88" spans="1:9" x14ac:dyDescent="0.3">
      <c r="A88" s="53"/>
      <c r="B88" s="26">
        <f t="shared" si="1"/>
        <v>57</v>
      </c>
      <c r="C88" s="35">
        <f t="shared" si="2"/>
        <v>74190.882008042317</v>
      </c>
      <c r="D88" s="35">
        <f t="shared" si="3"/>
        <v>216.39007252345678</v>
      </c>
      <c r="E88" s="35">
        <f t="shared" si="4"/>
        <v>1056.0864457471605</v>
      </c>
      <c r="F88" s="26"/>
      <c r="G88" s="35">
        <f t="shared" si="5"/>
        <v>73134.795562295156</v>
      </c>
      <c r="H88" s="26"/>
      <c r="I88" s="36">
        <f t="shared" si="6"/>
        <v>16984.624681688565</v>
      </c>
    </row>
    <row r="89" spans="1:9" x14ac:dyDescent="0.3">
      <c r="A89" s="53"/>
      <c r="B89" s="26">
        <f t="shared" si="1"/>
        <v>58</v>
      </c>
      <c r="C89" s="35">
        <f t="shared" si="2"/>
        <v>73134.795562295156</v>
      </c>
      <c r="D89" s="35">
        <f t="shared" si="3"/>
        <v>213.30982039002754</v>
      </c>
      <c r="E89" s="35">
        <f t="shared" si="4"/>
        <v>1059.1666978805897</v>
      </c>
      <c r="F89" s="26"/>
      <c r="G89" s="35">
        <f t="shared" si="5"/>
        <v>72075.628864414568</v>
      </c>
      <c r="H89" s="26"/>
      <c r="I89" s="36">
        <f t="shared" si="6"/>
        <v>17197.934502078591</v>
      </c>
    </row>
    <row r="90" spans="1:9" x14ac:dyDescent="0.3">
      <c r="A90" s="53"/>
      <c r="B90" s="26">
        <f t="shared" si="1"/>
        <v>59</v>
      </c>
      <c r="C90" s="35">
        <f t="shared" si="2"/>
        <v>72075.628864414568</v>
      </c>
      <c r="D90" s="35">
        <f t="shared" si="3"/>
        <v>210.22058418787583</v>
      </c>
      <c r="E90" s="35">
        <f t="shared" si="4"/>
        <v>1062.2559340827415</v>
      </c>
      <c r="F90" s="26"/>
      <c r="G90" s="35">
        <f t="shared" si="5"/>
        <v>71013.372930331825</v>
      </c>
      <c r="H90" s="26"/>
      <c r="I90" s="36">
        <f t="shared" si="6"/>
        <v>17408.155086266466</v>
      </c>
    </row>
    <row r="91" spans="1:9" x14ac:dyDescent="0.3">
      <c r="A91" s="53"/>
      <c r="B91" s="26">
        <f t="shared" si="1"/>
        <v>60</v>
      </c>
      <c r="C91" s="35">
        <f t="shared" si="2"/>
        <v>71013.372930331825</v>
      </c>
      <c r="D91" s="35">
        <f t="shared" si="3"/>
        <v>207.12233771346783</v>
      </c>
      <c r="E91" s="35">
        <f t="shared" si="4"/>
        <v>1065.3541805571494</v>
      </c>
      <c r="F91" s="26"/>
      <c r="G91" s="35">
        <f t="shared" si="5"/>
        <v>69948.018749774681</v>
      </c>
      <c r="H91" s="26"/>
      <c r="I91" s="36">
        <f t="shared" si="6"/>
        <v>17615.277423979933</v>
      </c>
    </row>
    <row r="92" spans="1:9" x14ac:dyDescent="0.3">
      <c r="A92" s="54" t="s">
        <v>42</v>
      </c>
      <c r="B92" s="27">
        <f t="shared" si="1"/>
        <v>61</v>
      </c>
      <c r="C92" s="31">
        <f t="shared" si="2"/>
        <v>69948.018749774681</v>
      </c>
      <c r="D92" s="31">
        <f t="shared" si="3"/>
        <v>204.01505468684283</v>
      </c>
      <c r="E92" s="31">
        <f t="shared" si="4"/>
        <v>1068.4614635837745</v>
      </c>
      <c r="F92" s="27"/>
      <c r="G92" s="31">
        <f t="shared" si="5"/>
        <v>68879.557286190902</v>
      </c>
      <c r="H92" s="27"/>
      <c r="I92" s="32">
        <f t="shared" si="6"/>
        <v>17819.292478666775</v>
      </c>
    </row>
    <row r="93" spans="1:9" x14ac:dyDescent="0.3">
      <c r="A93" s="54"/>
      <c r="B93" s="27">
        <f t="shared" si="1"/>
        <v>62</v>
      </c>
      <c r="C93" s="31">
        <f t="shared" si="2"/>
        <v>68879.557286190902</v>
      </c>
      <c r="D93" s="31">
        <f t="shared" si="3"/>
        <v>200.89870875139013</v>
      </c>
      <c r="E93" s="31">
        <f t="shared" si="4"/>
        <v>1071.5778095192272</v>
      </c>
      <c r="F93" s="27"/>
      <c r="G93" s="31">
        <f t="shared" si="5"/>
        <v>67807.97947667168</v>
      </c>
      <c r="H93" s="27"/>
      <c r="I93" s="32">
        <f t="shared" si="6"/>
        <v>18020.191187418164</v>
      </c>
    </row>
    <row r="94" spans="1:9" x14ac:dyDescent="0.3">
      <c r="A94" s="54"/>
      <c r="B94" s="27">
        <f t="shared" si="1"/>
        <v>63</v>
      </c>
      <c r="C94" s="31">
        <f t="shared" si="2"/>
        <v>67807.97947667168</v>
      </c>
      <c r="D94" s="31">
        <f t="shared" si="3"/>
        <v>197.77327347362575</v>
      </c>
      <c r="E94" s="31">
        <f t="shared" si="4"/>
        <v>1074.7032447969916</v>
      </c>
      <c r="F94" s="27"/>
      <c r="G94" s="31">
        <f t="shared" si="5"/>
        <v>66733.276231874683</v>
      </c>
      <c r="H94" s="27"/>
      <c r="I94" s="32">
        <f t="shared" si="6"/>
        <v>18217.964460891792</v>
      </c>
    </row>
    <row r="95" spans="1:9" x14ac:dyDescent="0.3">
      <c r="A95" s="54"/>
      <c r="B95" s="27">
        <f t="shared" si="1"/>
        <v>64</v>
      </c>
      <c r="C95" s="31">
        <f t="shared" si="2"/>
        <v>66733.276231874683</v>
      </c>
      <c r="D95" s="31">
        <f t="shared" si="3"/>
        <v>194.63872234296784</v>
      </c>
      <c r="E95" s="31">
        <f t="shared" si="4"/>
        <v>1077.8377959276495</v>
      </c>
      <c r="F95" s="27"/>
      <c r="G95" s="31">
        <f t="shared" si="5"/>
        <v>65655.438435947028</v>
      </c>
      <c r="H95" s="27"/>
      <c r="I95" s="32">
        <f t="shared" si="6"/>
        <v>18412.603183234758</v>
      </c>
    </row>
    <row r="96" spans="1:9" x14ac:dyDescent="0.3">
      <c r="A96" s="54"/>
      <c r="B96" s="27">
        <f t="shared" si="1"/>
        <v>65</v>
      </c>
      <c r="C96" s="31">
        <f t="shared" si="2"/>
        <v>65655.438435947028</v>
      </c>
      <c r="D96" s="31">
        <f t="shared" si="3"/>
        <v>191.49502877151218</v>
      </c>
      <c r="E96" s="31">
        <f t="shared" si="4"/>
        <v>1080.9814894991052</v>
      </c>
      <c r="F96" s="27"/>
      <c r="G96" s="31">
        <f t="shared" si="5"/>
        <v>64574.456946447921</v>
      </c>
      <c r="H96" s="27"/>
      <c r="I96" s="32">
        <f t="shared" si="6"/>
        <v>18604.098212006269</v>
      </c>
    </row>
    <row r="97" spans="1:9" x14ac:dyDescent="0.3">
      <c r="A97" s="54"/>
      <c r="B97" s="27">
        <f t="shared" si="1"/>
        <v>66</v>
      </c>
      <c r="C97" s="31">
        <f t="shared" si="2"/>
        <v>64574.456946447921</v>
      </c>
      <c r="D97" s="31">
        <f t="shared" si="3"/>
        <v>188.34216609380644</v>
      </c>
      <c r="E97" s="31">
        <f t="shared" si="4"/>
        <v>1084.1343521768108</v>
      </c>
      <c r="F97" s="27"/>
      <c r="G97" s="31">
        <f t="shared" si="5"/>
        <v>63490.322594271107</v>
      </c>
      <c r="H97" s="27"/>
      <c r="I97" s="32">
        <f t="shared" si="6"/>
        <v>18792.440378100076</v>
      </c>
    </row>
    <row r="98" spans="1:9" x14ac:dyDescent="0.3">
      <c r="A98" s="54"/>
      <c r="B98" s="27">
        <f t="shared" ref="B98:B151" si="7">1+B97</f>
        <v>67</v>
      </c>
      <c r="C98" s="31">
        <f t="shared" ref="C98:C151" si="8">G97</f>
        <v>63490.322594271107</v>
      </c>
      <c r="D98" s="31">
        <f t="shared" ref="D98:D151" si="9">$D$18*C98</f>
        <v>185.18010756662406</v>
      </c>
      <c r="E98" s="31">
        <f t="shared" ref="E98:E151" si="10">$D$29-D98</f>
        <v>1087.2964107039934</v>
      </c>
      <c r="F98" s="27"/>
      <c r="G98" s="31">
        <f t="shared" ref="G98:G151" si="11">C98-E98</f>
        <v>62403.026183567112</v>
      </c>
      <c r="H98" s="27"/>
      <c r="I98" s="32">
        <f t="shared" ref="I98:I151" si="12">I97+D98</f>
        <v>18977.620485666699</v>
      </c>
    </row>
    <row r="99" spans="1:9" x14ac:dyDescent="0.3">
      <c r="A99" s="54"/>
      <c r="B99" s="27">
        <f t="shared" si="7"/>
        <v>68</v>
      </c>
      <c r="C99" s="31">
        <f t="shared" si="8"/>
        <v>62403.026183567112</v>
      </c>
      <c r="D99" s="31">
        <f t="shared" si="9"/>
        <v>182.00882636873743</v>
      </c>
      <c r="E99" s="31">
        <f t="shared" si="10"/>
        <v>1090.46769190188</v>
      </c>
      <c r="F99" s="27"/>
      <c r="G99" s="31">
        <f t="shared" si="11"/>
        <v>61312.55849166523</v>
      </c>
      <c r="H99" s="27"/>
      <c r="I99" s="32">
        <f t="shared" si="12"/>
        <v>19159.629312035435</v>
      </c>
    </row>
    <row r="100" spans="1:9" x14ac:dyDescent="0.3">
      <c r="A100" s="54"/>
      <c r="B100" s="27">
        <f t="shared" si="7"/>
        <v>69</v>
      </c>
      <c r="C100" s="31">
        <f t="shared" si="8"/>
        <v>61312.55849166523</v>
      </c>
      <c r="D100" s="31">
        <f t="shared" si="9"/>
        <v>178.82829560069027</v>
      </c>
      <c r="E100" s="31">
        <f t="shared" si="10"/>
        <v>1093.648222669927</v>
      </c>
      <c r="F100" s="27"/>
      <c r="G100" s="31">
        <f t="shared" si="11"/>
        <v>60218.9102689953</v>
      </c>
      <c r="H100" s="27"/>
      <c r="I100" s="32">
        <f t="shared" si="12"/>
        <v>19338.457607636126</v>
      </c>
    </row>
    <row r="101" spans="1:9" x14ac:dyDescent="0.3">
      <c r="A101" s="54"/>
      <c r="B101" s="27">
        <f t="shared" si="7"/>
        <v>70</v>
      </c>
      <c r="C101" s="31">
        <f t="shared" si="8"/>
        <v>60218.9102689953</v>
      </c>
      <c r="D101" s="31">
        <f t="shared" si="9"/>
        <v>175.63848828456963</v>
      </c>
      <c r="E101" s="31">
        <f t="shared" si="10"/>
        <v>1096.8380299860478</v>
      </c>
      <c r="F101" s="27"/>
      <c r="G101" s="31">
        <f t="shared" si="11"/>
        <v>59122.072239009249</v>
      </c>
      <c r="H101" s="27"/>
      <c r="I101" s="32">
        <f t="shared" si="12"/>
        <v>19514.096095920697</v>
      </c>
    </row>
    <row r="102" spans="1:9" x14ac:dyDescent="0.3">
      <c r="A102" s="54"/>
      <c r="B102" s="27">
        <f t="shared" si="7"/>
        <v>71</v>
      </c>
      <c r="C102" s="31">
        <f t="shared" si="8"/>
        <v>59122.072239009249</v>
      </c>
      <c r="D102" s="31">
        <f t="shared" si="9"/>
        <v>172.43937736377697</v>
      </c>
      <c r="E102" s="31">
        <f t="shared" si="10"/>
        <v>1100.0371409068405</v>
      </c>
      <c r="F102" s="27"/>
      <c r="G102" s="31">
        <f t="shared" si="11"/>
        <v>58022.035098102409</v>
      </c>
      <c r="H102" s="27"/>
      <c r="I102" s="32">
        <f t="shared" si="12"/>
        <v>19686.535473284475</v>
      </c>
    </row>
    <row r="103" spans="1:9" x14ac:dyDescent="0.3">
      <c r="A103" s="54"/>
      <c r="B103" s="27">
        <f t="shared" si="7"/>
        <v>72</v>
      </c>
      <c r="C103" s="31">
        <f t="shared" si="8"/>
        <v>58022.035098102409</v>
      </c>
      <c r="D103" s="31">
        <f t="shared" si="9"/>
        <v>169.23093570279869</v>
      </c>
      <c r="E103" s="31">
        <f t="shared" si="10"/>
        <v>1103.2455825678187</v>
      </c>
      <c r="F103" s="27"/>
      <c r="G103" s="31">
        <f t="shared" si="11"/>
        <v>56918.78951553459</v>
      </c>
      <c r="H103" s="27"/>
      <c r="I103" s="32">
        <f t="shared" si="12"/>
        <v>19855.766408987274</v>
      </c>
    </row>
    <row r="104" spans="1:9" x14ac:dyDescent="0.3">
      <c r="A104" s="53" t="s">
        <v>43</v>
      </c>
      <c r="B104" s="26">
        <f t="shared" si="7"/>
        <v>73</v>
      </c>
      <c r="C104" s="35">
        <f t="shared" si="8"/>
        <v>56918.78951553459</v>
      </c>
      <c r="D104" s="35">
        <f t="shared" si="9"/>
        <v>166.01313608697589</v>
      </c>
      <c r="E104" s="35">
        <f t="shared" si="10"/>
        <v>1106.4633821836414</v>
      </c>
      <c r="F104" s="26"/>
      <c r="G104" s="35">
        <f t="shared" si="11"/>
        <v>55812.326133350951</v>
      </c>
      <c r="H104" s="26"/>
      <c r="I104" s="36">
        <f t="shared" si="12"/>
        <v>20021.779545074249</v>
      </c>
    </row>
    <row r="105" spans="1:9" x14ac:dyDescent="0.3">
      <c r="A105" s="53"/>
      <c r="B105" s="26">
        <f t="shared" si="7"/>
        <v>74</v>
      </c>
      <c r="C105" s="35">
        <f t="shared" si="8"/>
        <v>55812.326133350951</v>
      </c>
      <c r="D105" s="35">
        <f t="shared" si="9"/>
        <v>162.78595122227361</v>
      </c>
      <c r="E105" s="35">
        <f t="shared" si="10"/>
        <v>1109.6905670483438</v>
      </c>
      <c r="F105" s="26"/>
      <c r="G105" s="35">
        <f t="shared" si="11"/>
        <v>54702.635566302604</v>
      </c>
      <c r="H105" s="26"/>
      <c r="I105" s="36">
        <f t="shared" si="12"/>
        <v>20184.565496296524</v>
      </c>
    </row>
    <row r="106" spans="1:9" x14ac:dyDescent="0.3">
      <c r="A106" s="53"/>
      <c r="B106" s="26">
        <f t="shared" si="7"/>
        <v>75</v>
      </c>
      <c r="C106" s="35">
        <f t="shared" si="8"/>
        <v>54702.635566302604</v>
      </c>
      <c r="D106" s="35">
        <f t="shared" si="9"/>
        <v>159.54935373504927</v>
      </c>
      <c r="E106" s="35">
        <f t="shared" si="10"/>
        <v>1112.9271645355682</v>
      </c>
      <c r="F106" s="26"/>
      <c r="G106" s="35">
        <f t="shared" si="11"/>
        <v>53589.708401767035</v>
      </c>
      <c r="H106" s="26"/>
      <c r="I106" s="36">
        <f t="shared" si="12"/>
        <v>20344.114850031572</v>
      </c>
    </row>
    <row r="107" spans="1:9" x14ac:dyDescent="0.3">
      <c r="A107" s="53"/>
      <c r="B107" s="26">
        <f t="shared" si="7"/>
        <v>76</v>
      </c>
      <c r="C107" s="35">
        <f t="shared" si="8"/>
        <v>53589.708401767035</v>
      </c>
      <c r="D107" s="35">
        <f t="shared" si="9"/>
        <v>156.30331617182051</v>
      </c>
      <c r="E107" s="35">
        <f t="shared" si="10"/>
        <v>1116.1732020987968</v>
      </c>
      <c r="F107" s="26"/>
      <c r="G107" s="35">
        <f t="shared" si="11"/>
        <v>52473.535199668237</v>
      </c>
      <c r="H107" s="26"/>
      <c r="I107" s="36">
        <f t="shared" si="12"/>
        <v>20500.418166203392</v>
      </c>
    </row>
    <row r="108" spans="1:9" x14ac:dyDescent="0.3">
      <c r="A108" s="53"/>
      <c r="B108" s="26">
        <f t="shared" si="7"/>
        <v>77</v>
      </c>
      <c r="C108" s="35">
        <f t="shared" si="8"/>
        <v>52473.535199668237</v>
      </c>
      <c r="D108" s="35">
        <f t="shared" si="9"/>
        <v>153.04781099903235</v>
      </c>
      <c r="E108" s="35">
        <f t="shared" si="10"/>
        <v>1119.4287072715849</v>
      </c>
      <c r="F108" s="26"/>
      <c r="G108" s="35">
        <f t="shared" si="11"/>
        <v>51354.106492396655</v>
      </c>
      <c r="H108" s="26"/>
      <c r="I108" s="36">
        <f t="shared" si="12"/>
        <v>20653.465977202424</v>
      </c>
    </row>
    <row r="109" spans="1:9" x14ac:dyDescent="0.3">
      <c r="A109" s="53"/>
      <c r="B109" s="26">
        <f t="shared" si="7"/>
        <v>78</v>
      </c>
      <c r="C109" s="35">
        <f t="shared" si="8"/>
        <v>51354.106492396655</v>
      </c>
      <c r="D109" s="35">
        <f t="shared" si="9"/>
        <v>149.78281060282359</v>
      </c>
      <c r="E109" s="35">
        <f t="shared" si="10"/>
        <v>1122.6937076677937</v>
      </c>
      <c r="F109" s="26"/>
      <c r="G109" s="35">
        <f t="shared" si="11"/>
        <v>50231.412784728862</v>
      </c>
      <c r="H109" s="26"/>
      <c r="I109" s="36">
        <f t="shared" si="12"/>
        <v>20803.248787805249</v>
      </c>
    </row>
    <row r="110" spans="1:9" x14ac:dyDescent="0.3">
      <c r="A110" s="53"/>
      <c r="B110" s="26">
        <f t="shared" si="7"/>
        <v>79</v>
      </c>
      <c r="C110" s="35">
        <f t="shared" si="8"/>
        <v>50231.412784728862</v>
      </c>
      <c r="D110" s="35">
        <f t="shared" si="9"/>
        <v>146.50828728879253</v>
      </c>
      <c r="E110" s="35">
        <f t="shared" si="10"/>
        <v>1125.9682309818249</v>
      </c>
      <c r="F110" s="26"/>
      <c r="G110" s="35">
        <f t="shared" si="11"/>
        <v>49105.444553747038</v>
      </c>
      <c r="H110" s="26"/>
      <c r="I110" s="36">
        <f t="shared" si="12"/>
        <v>20949.757075094043</v>
      </c>
    </row>
    <row r="111" spans="1:9" x14ac:dyDescent="0.3">
      <c r="A111" s="53"/>
      <c r="B111" s="26">
        <f t="shared" si="7"/>
        <v>80</v>
      </c>
      <c r="C111" s="35">
        <f t="shared" si="8"/>
        <v>49105.444553747038</v>
      </c>
      <c r="D111" s="35">
        <f t="shared" si="9"/>
        <v>143.22421328176219</v>
      </c>
      <c r="E111" s="35">
        <f t="shared" si="10"/>
        <v>1129.2523049888553</v>
      </c>
      <c r="F111" s="26"/>
      <c r="G111" s="35">
        <f t="shared" si="11"/>
        <v>47976.192248758183</v>
      </c>
      <c r="H111" s="26"/>
      <c r="I111" s="36">
        <f t="shared" si="12"/>
        <v>21092.981288375806</v>
      </c>
    </row>
    <row r="112" spans="1:9" x14ac:dyDescent="0.3">
      <c r="A112" s="53"/>
      <c r="B112" s="26">
        <f t="shared" si="7"/>
        <v>81</v>
      </c>
      <c r="C112" s="35">
        <f t="shared" si="8"/>
        <v>47976.192248758183</v>
      </c>
      <c r="D112" s="35">
        <f t="shared" si="9"/>
        <v>139.93056072554469</v>
      </c>
      <c r="E112" s="35">
        <f t="shared" si="10"/>
        <v>1132.5459575450727</v>
      </c>
      <c r="F112" s="26"/>
      <c r="G112" s="35">
        <f t="shared" si="11"/>
        <v>46843.64629121311</v>
      </c>
      <c r="H112" s="26"/>
      <c r="I112" s="36">
        <f t="shared" si="12"/>
        <v>21232.911849101351</v>
      </c>
    </row>
    <row r="113" spans="1:9" x14ac:dyDescent="0.3">
      <c r="A113" s="53"/>
      <c r="B113" s="26">
        <f t="shared" si="7"/>
        <v>82</v>
      </c>
      <c r="C113" s="35">
        <f t="shared" si="8"/>
        <v>46843.64629121311</v>
      </c>
      <c r="D113" s="35">
        <f t="shared" si="9"/>
        <v>136.62730168270491</v>
      </c>
      <c r="E113" s="35">
        <f t="shared" si="10"/>
        <v>1135.8492165879125</v>
      </c>
      <c r="F113" s="26"/>
      <c r="G113" s="35">
        <f t="shared" si="11"/>
        <v>45707.797074625196</v>
      </c>
      <c r="H113" s="26"/>
      <c r="I113" s="36">
        <f t="shared" si="12"/>
        <v>21369.539150784054</v>
      </c>
    </row>
    <row r="114" spans="1:9" x14ac:dyDescent="0.3">
      <c r="A114" s="53"/>
      <c r="B114" s="26">
        <f t="shared" si="7"/>
        <v>83</v>
      </c>
      <c r="C114" s="35">
        <f t="shared" si="8"/>
        <v>45707.797074625196</v>
      </c>
      <c r="D114" s="35">
        <f t="shared" si="9"/>
        <v>133.31440813432349</v>
      </c>
      <c r="E114" s="35">
        <f t="shared" si="10"/>
        <v>1139.1621101362939</v>
      </c>
      <c r="F114" s="26"/>
      <c r="G114" s="35">
        <f t="shared" si="11"/>
        <v>44568.634964488905</v>
      </c>
      <c r="H114" s="26"/>
      <c r="I114" s="36">
        <f t="shared" si="12"/>
        <v>21502.853558918378</v>
      </c>
    </row>
    <row r="115" spans="1:9" x14ac:dyDescent="0.3">
      <c r="A115" s="53"/>
      <c r="B115" s="26">
        <f t="shared" si="7"/>
        <v>84</v>
      </c>
      <c r="C115" s="35">
        <f t="shared" si="8"/>
        <v>44568.634964488905</v>
      </c>
      <c r="D115" s="35">
        <f t="shared" si="9"/>
        <v>129.9918519797593</v>
      </c>
      <c r="E115" s="35">
        <f t="shared" si="10"/>
        <v>1142.4846662908581</v>
      </c>
      <c r="F115" s="26"/>
      <c r="G115" s="35">
        <f t="shared" si="11"/>
        <v>43426.150298198045</v>
      </c>
      <c r="H115" s="26"/>
      <c r="I115" s="36">
        <f t="shared" si="12"/>
        <v>21632.845410898139</v>
      </c>
    </row>
    <row r="116" spans="1:9" x14ac:dyDescent="0.3">
      <c r="A116" s="54" t="s">
        <v>44</v>
      </c>
      <c r="B116" s="27">
        <f t="shared" si="7"/>
        <v>85</v>
      </c>
      <c r="C116" s="31">
        <f t="shared" si="8"/>
        <v>43426.150298198045</v>
      </c>
      <c r="D116" s="31">
        <f t="shared" si="9"/>
        <v>126.65960503641097</v>
      </c>
      <c r="E116" s="31">
        <f t="shared" si="10"/>
        <v>1145.8169132342064</v>
      </c>
      <c r="F116" s="27"/>
      <c r="G116" s="31">
        <f t="shared" si="11"/>
        <v>42280.333384963837</v>
      </c>
      <c r="H116" s="27"/>
      <c r="I116" s="32">
        <f t="shared" si="12"/>
        <v>21759.505015934548</v>
      </c>
    </row>
    <row r="117" spans="1:9" x14ac:dyDescent="0.3">
      <c r="A117" s="54"/>
      <c r="B117" s="27">
        <f t="shared" si="7"/>
        <v>86</v>
      </c>
      <c r="C117" s="31">
        <f t="shared" si="8"/>
        <v>42280.333384963837</v>
      </c>
      <c r="D117" s="31">
        <f t="shared" si="9"/>
        <v>123.31763903947787</v>
      </c>
      <c r="E117" s="31">
        <f t="shared" si="10"/>
        <v>1149.1588792311395</v>
      </c>
      <c r="F117" s="27"/>
      <c r="G117" s="31">
        <f t="shared" si="11"/>
        <v>41131.174505732699</v>
      </c>
      <c r="H117" s="27"/>
      <c r="I117" s="32">
        <f t="shared" si="12"/>
        <v>21882.822654974025</v>
      </c>
    </row>
    <row r="118" spans="1:9" x14ac:dyDescent="0.3">
      <c r="A118" s="54"/>
      <c r="B118" s="27">
        <f t="shared" si="7"/>
        <v>87</v>
      </c>
      <c r="C118" s="31">
        <f t="shared" si="8"/>
        <v>41131.174505732699</v>
      </c>
      <c r="D118" s="31">
        <f t="shared" si="9"/>
        <v>119.96592564172037</v>
      </c>
      <c r="E118" s="31">
        <f t="shared" si="10"/>
        <v>1152.510592628897</v>
      </c>
      <c r="F118" s="27"/>
      <c r="G118" s="31">
        <f t="shared" si="11"/>
        <v>39978.663913103803</v>
      </c>
      <c r="H118" s="27"/>
      <c r="I118" s="32">
        <f t="shared" si="12"/>
        <v>22002.788580615746</v>
      </c>
    </row>
    <row r="119" spans="1:9" x14ac:dyDescent="0.3">
      <c r="A119" s="54"/>
      <c r="B119" s="27">
        <f t="shared" si="7"/>
        <v>88</v>
      </c>
      <c r="C119" s="31">
        <f t="shared" si="8"/>
        <v>39978.663913103803</v>
      </c>
      <c r="D119" s="31">
        <f t="shared" si="9"/>
        <v>116.60443641321943</v>
      </c>
      <c r="E119" s="31">
        <f t="shared" si="10"/>
        <v>1155.8720818573979</v>
      </c>
      <c r="F119" s="27"/>
      <c r="G119" s="31">
        <f t="shared" si="11"/>
        <v>38822.791831246403</v>
      </c>
      <c r="H119" s="27"/>
      <c r="I119" s="32">
        <f t="shared" si="12"/>
        <v>22119.393017028964</v>
      </c>
    </row>
    <row r="120" spans="1:9" x14ac:dyDescent="0.3">
      <c r="A120" s="54"/>
      <c r="B120" s="27">
        <f t="shared" si="7"/>
        <v>89</v>
      </c>
      <c r="C120" s="31">
        <f t="shared" si="8"/>
        <v>38822.791831246403</v>
      </c>
      <c r="D120" s="31">
        <f t="shared" si="9"/>
        <v>113.23314284113535</v>
      </c>
      <c r="E120" s="31">
        <f t="shared" si="10"/>
        <v>1159.2433754294821</v>
      </c>
      <c r="F120" s="27"/>
      <c r="G120" s="31">
        <f t="shared" si="11"/>
        <v>37663.548455816919</v>
      </c>
      <c r="H120" s="27"/>
      <c r="I120" s="32">
        <f t="shared" si="12"/>
        <v>22232.626159870098</v>
      </c>
    </row>
    <row r="121" spans="1:9" x14ac:dyDescent="0.3">
      <c r="A121" s="54"/>
      <c r="B121" s="27">
        <f t="shared" si="7"/>
        <v>90</v>
      </c>
      <c r="C121" s="31">
        <f t="shared" si="8"/>
        <v>37663.548455816919</v>
      </c>
      <c r="D121" s="31">
        <f t="shared" si="9"/>
        <v>109.85201632946603</v>
      </c>
      <c r="E121" s="31">
        <f t="shared" si="10"/>
        <v>1162.6245019411513</v>
      </c>
      <c r="F121" s="27"/>
      <c r="G121" s="31">
        <f t="shared" si="11"/>
        <v>36500.923953875768</v>
      </c>
      <c r="H121" s="27"/>
      <c r="I121" s="32">
        <f t="shared" si="12"/>
        <v>22342.478176199565</v>
      </c>
    </row>
    <row r="122" spans="1:9" x14ac:dyDescent="0.3">
      <c r="A122" s="54"/>
      <c r="B122" s="27">
        <f t="shared" si="7"/>
        <v>91</v>
      </c>
      <c r="C122" s="31">
        <f t="shared" si="8"/>
        <v>36500.923953875768</v>
      </c>
      <c r="D122" s="31">
        <f t="shared" si="9"/>
        <v>106.46102819880433</v>
      </c>
      <c r="E122" s="31">
        <f t="shared" si="10"/>
        <v>1166.015490071813</v>
      </c>
      <c r="F122" s="27"/>
      <c r="G122" s="31">
        <f t="shared" si="11"/>
        <v>35334.908463803957</v>
      </c>
      <c r="H122" s="27"/>
      <c r="I122" s="32">
        <f t="shared" si="12"/>
        <v>22448.939204398368</v>
      </c>
    </row>
    <row r="123" spans="1:9" x14ac:dyDescent="0.3">
      <c r="A123" s="54"/>
      <c r="B123" s="27">
        <f t="shared" si="7"/>
        <v>92</v>
      </c>
      <c r="C123" s="31">
        <f t="shared" si="8"/>
        <v>35334.908463803957</v>
      </c>
      <c r="D123" s="31">
        <f t="shared" si="9"/>
        <v>103.06014968609487</v>
      </c>
      <c r="E123" s="31">
        <f t="shared" si="10"/>
        <v>1169.4163685845224</v>
      </c>
      <c r="F123" s="27"/>
      <c r="G123" s="31">
        <f t="shared" si="11"/>
        <v>34165.492095219437</v>
      </c>
      <c r="H123" s="27"/>
      <c r="I123" s="32">
        <f t="shared" si="12"/>
        <v>22551.999354084463</v>
      </c>
    </row>
    <row r="124" spans="1:9" x14ac:dyDescent="0.3">
      <c r="A124" s="54"/>
      <c r="B124" s="27">
        <f t="shared" si="7"/>
        <v>93</v>
      </c>
      <c r="C124" s="31">
        <f t="shared" si="8"/>
        <v>34165.492095219437</v>
      </c>
      <c r="D124" s="31">
        <f t="shared" si="9"/>
        <v>99.649351944390034</v>
      </c>
      <c r="E124" s="31">
        <f t="shared" si="10"/>
        <v>1172.8271663262274</v>
      </c>
      <c r="F124" s="27"/>
      <c r="G124" s="31">
        <f t="shared" si="11"/>
        <v>32992.664928893209</v>
      </c>
      <c r="H124" s="27"/>
      <c r="I124" s="32">
        <f t="shared" si="12"/>
        <v>22651.648706028853</v>
      </c>
    </row>
    <row r="125" spans="1:9" x14ac:dyDescent="0.3">
      <c r="A125" s="54"/>
      <c r="B125" s="27">
        <f t="shared" si="7"/>
        <v>94</v>
      </c>
      <c r="C125" s="31">
        <f t="shared" si="8"/>
        <v>32992.664928893209</v>
      </c>
      <c r="D125" s="31">
        <f t="shared" si="9"/>
        <v>96.228606042605193</v>
      </c>
      <c r="E125" s="31">
        <f t="shared" si="10"/>
        <v>1176.2479122280122</v>
      </c>
      <c r="F125" s="27"/>
      <c r="G125" s="31">
        <f t="shared" si="11"/>
        <v>31816.417016665197</v>
      </c>
      <c r="H125" s="27"/>
      <c r="I125" s="32">
        <f t="shared" si="12"/>
        <v>22747.877312071458</v>
      </c>
    </row>
    <row r="126" spans="1:9" x14ac:dyDescent="0.3">
      <c r="A126" s="54"/>
      <c r="B126" s="27">
        <f t="shared" si="7"/>
        <v>95</v>
      </c>
      <c r="C126" s="31">
        <f t="shared" si="8"/>
        <v>31816.417016665197</v>
      </c>
      <c r="D126" s="31">
        <f t="shared" si="9"/>
        <v>92.797882965273487</v>
      </c>
      <c r="E126" s="31">
        <f t="shared" si="10"/>
        <v>1179.678635305344</v>
      </c>
      <c r="F126" s="27"/>
      <c r="G126" s="31">
        <f t="shared" si="11"/>
        <v>30636.738381359854</v>
      </c>
      <c r="H126" s="27"/>
      <c r="I126" s="32">
        <f t="shared" si="12"/>
        <v>22840.675195036732</v>
      </c>
    </row>
    <row r="127" spans="1:9" x14ac:dyDescent="0.3">
      <c r="A127" s="54"/>
      <c r="B127" s="27">
        <f t="shared" si="7"/>
        <v>96</v>
      </c>
      <c r="C127" s="31">
        <f t="shared" si="8"/>
        <v>30636.738381359854</v>
      </c>
      <c r="D127" s="31">
        <f t="shared" si="9"/>
        <v>89.357153612299584</v>
      </c>
      <c r="E127" s="31">
        <f t="shared" si="10"/>
        <v>1183.1193646583179</v>
      </c>
      <c r="F127" s="27"/>
      <c r="G127" s="31">
        <f t="shared" si="11"/>
        <v>29453.619016701537</v>
      </c>
      <c r="H127" s="27"/>
      <c r="I127" s="32">
        <f t="shared" si="12"/>
        <v>22930.032348649031</v>
      </c>
    </row>
    <row r="128" spans="1:9" x14ac:dyDescent="0.3">
      <c r="A128" s="53" t="s">
        <v>45</v>
      </c>
      <c r="B128" s="26">
        <f t="shared" si="7"/>
        <v>97</v>
      </c>
      <c r="C128" s="35">
        <f t="shared" si="8"/>
        <v>29453.619016701537</v>
      </c>
      <c r="D128" s="35">
        <f t="shared" si="9"/>
        <v>85.906388798712825</v>
      </c>
      <c r="E128" s="35">
        <f t="shared" si="10"/>
        <v>1186.5701294719045</v>
      </c>
      <c r="F128" s="26"/>
      <c r="G128" s="35">
        <f t="shared" si="11"/>
        <v>28267.048887229634</v>
      </c>
      <c r="H128" s="26"/>
      <c r="I128" s="36">
        <f t="shared" si="12"/>
        <v>23015.938737447745</v>
      </c>
    </row>
    <row r="129" spans="1:9" x14ac:dyDescent="0.3">
      <c r="A129" s="53"/>
      <c r="B129" s="26">
        <f t="shared" si="7"/>
        <v>98</v>
      </c>
      <c r="C129" s="35">
        <f t="shared" si="8"/>
        <v>28267.048887229634</v>
      </c>
      <c r="D129" s="35">
        <f t="shared" si="9"/>
        <v>82.445559254419763</v>
      </c>
      <c r="E129" s="35">
        <f t="shared" si="10"/>
        <v>1190.0309590161976</v>
      </c>
      <c r="F129" s="26"/>
      <c r="G129" s="35">
        <f t="shared" si="11"/>
        <v>27077.017928213438</v>
      </c>
      <c r="H129" s="26"/>
      <c r="I129" s="36">
        <f t="shared" si="12"/>
        <v>23098.384296702163</v>
      </c>
    </row>
    <row r="130" spans="1:9" x14ac:dyDescent="0.3">
      <c r="A130" s="53"/>
      <c r="B130" s="26">
        <f t="shared" si="7"/>
        <v>99</v>
      </c>
      <c r="C130" s="35">
        <f t="shared" si="8"/>
        <v>27077.017928213438</v>
      </c>
      <c r="D130" s="35">
        <f t="shared" si="9"/>
        <v>78.974635623955862</v>
      </c>
      <c r="E130" s="35">
        <f t="shared" si="10"/>
        <v>1193.5018826466614</v>
      </c>
      <c r="F130" s="26"/>
      <c r="G130" s="35">
        <f t="shared" si="11"/>
        <v>25883.516045566776</v>
      </c>
      <c r="H130" s="26"/>
      <c r="I130" s="36">
        <f t="shared" si="12"/>
        <v>23177.358932326119</v>
      </c>
    </row>
    <row r="131" spans="1:9" x14ac:dyDescent="0.3">
      <c r="A131" s="53"/>
      <c r="B131" s="26">
        <f t="shared" si="7"/>
        <v>100</v>
      </c>
      <c r="C131" s="35">
        <f t="shared" si="8"/>
        <v>25883.516045566776</v>
      </c>
      <c r="D131" s="35">
        <f t="shared" si="9"/>
        <v>75.493588466236432</v>
      </c>
      <c r="E131" s="35">
        <f t="shared" si="10"/>
        <v>1196.982929804381</v>
      </c>
      <c r="F131" s="26"/>
      <c r="G131" s="35">
        <f t="shared" si="11"/>
        <v>24686.533115762395</v>
      </c>
      <c r="H131" s="26"/>
      <c r="I131" s="36">
        <f t="shared" si="12"/>
        <v>23252.852520792356</v>
      </c>
    </row>
    <row r="132" spans="1:9" x14ac:dyDescent="0.3">
      <c r="A132" s="53"/>
      <c r="B132" s="26">
        <f t="shared" si="7"/>
        <v>101</v>
      </c>
      <c r="C132" s="35">
        <f t="shared" si="8"/>
        <v>24686.533115762395</v>
      </c>
      <c r="D132" s="35">
        <f t="shared" si="9"/>
        <v>72.002388254306993</v>
      </c>
      <c r="E132" s="35">
        <f t="shared" si="10"/>
        <v>1200.4741300163105</v>
      </c>
      <c r="F132" s="26"/>
      <c r="G132" s="35">
        <f t="shared" si="11"/>
        <v>23486.058985746084</v>
      </c>
      <c r="H132" s="26"/>
      <c r="I132" s="36">
        <f t="shared" si="12"/>
        <v>23324.854909046662</v>
      </c>
    </row>
    <row r="133" spans="1:9" x14ac:dyDescent="0.3">
      <c r="A133" s="53"/>
      <c r="B133" s="26">
        <f t="shared" si="7"/>
        <v>102</v>
      </c>
      <c r="C133" s="35">
        <f t="shared" si="8"/>
        <v>23486.058985746084</v>
      </c>
      <c r="D133" s="35">
        <f t="shared" si="9"/>
        <v>68.501005375092745</v>
      </c>
      <c r="E133" s="35">
        <f t="shared" si="10"/>
        <v>1203.9755128955246</v>
      </c>
      <c r="F133" s="26"/>
      <c r="G133" s="35">
        <f t="shared" si="11"/>
        <v>22282.083472850558</v>
      </c>
      <c r="H133" s="26"/>
      <c r="I133" s="36">
        <f t="shared" si="12"/>
        <v>23393.355914421754</v>
      </c>
    </row>
    <row r="134" spans="1:9" x14ac:dyDescent="0.3">
      <c r="A134" s="53"/>
      <c r="B134" s="26">
        <f t="shared" si="7"/>
        <v>103</v>
      </c>
      <c r="C134" s="35">
        <f t="shared" si="8"/>
        <v>22282.083472850558</v>
      </c>
      <c r="D134" s="35">
        <f t="shared" si="9"/>
        <v>64.989410129147458</v>
      </c>
      <c r="E134" s="35">
        <f t="shared" si="10"/>
        <v>1207.4871081414699</v>
      </c>
      <c r="F134" s="26"/>
      <c r="G134" s="35">
        <f t="shared" si="11"/>
        <v>21074.596364709087</v>
      </c>
      <c r="H134" s="26"/>
      <c r="I134" s="36">
        <f t="shared" si="12"/>
        <v>23458.345324550901</v>
      </c>
    </row>
    <row r="135" spans="1:9" x14ac:dyDescent="0.3">
      <c r="A135" s="53"/>
      <c r="B135" s="26">
        <f t="shared" si="7"/>
        <v>104</v>
      </c>
      <c r="C135" s="35">
        <f t="shared" si="8"/>
        <v>21074.596364709087</v>
      </c>
      <c r="D135" s="35">
        <f t="shared" si="9"/>
        <v>61.467572730401507</v>
      </c>
      <c r="E135" s="35">
        <f t="shared" si="10"/>
        <v>1211.0089455402158</v>
      </c>
      <c r="F135" s="26"/>
      <c r="G135" s="35">
        <f t="shared" si="11"/>
        <v>19863.587419168871</v>
      </c>
      <c r="H135" s="26"/>
      <c r="I135" s="36">
        <f t="shared" si="12"/>
        <v>23519.812897281303</v>
      </c>
    </row>
    <row r="136" spans="1:9" x14ac:dyDescent="0.3">
      <c r="A136" s="53"/>
      <c r="B136" s="26">
        <f t="shared" si="7"/>
        <v>105</v>
      </c>
      <c r="C136" s="35">
        <f t="shared" si="8"/>
        <v>19863.587419168871</v>
      </c>
      <c r="D136" s="35">
        <f t="shared" si="9"/>
        <v>57.935463305909209</v>
      </c>
      <c r="E136" s="35">
        <f t="shared" si="10"/>
        <v>1214.5410549647081</v>
      </c>
      <c r="F136" s="26"/>
      <c r="G136" s="35">
        <f t="shared" si="11"/>
        <v>18649.046364204161</v>
      </c>
      <c r="H136" s="26"/>
      <c r="I136" s="36">
        <f t="shared" si="12"/>
        <v>23577.748360587211</v>
      </c>
    </row>
    <row r="137" spans="1:9" x14ac:dyDescent="0.3">
      <c r="A137" s="53"/>
      <c r="B137" s="26">
        <f t="shared" si="7"/>
        <v>106</v>
      </c>
      <c r="C137" s="35">
        <f t="shared" si="8"/>
        <v>18649.046364204161</v>
      </c>
      <c r="D137" s="35">
        <f t="shared" si="9"/>
        <v>54.39305189559547</v>
      </c>
      <c r="E137" s="35">
        <f t="shared" si="10"/>
        <v>1218.083466375022</v>
      </c>
      <c r="F137" s="26"/>
      <c r="G137" s="35">
        <f t="shared" si="11"/>
        <v>17430.96289782914</v>
      </c>
      <c r="H137" s="26"/>
      <c r="I137" s="36">
        <f t="shared" si="12"/>
        <v>23632.141412482808</v>
      </c>
    </row>
    <row r="138" spans="1:9" x14ac:dyDescent="0.3">
      <c r="A138" s="53"/>
      <c r="B138" s="26">
        <f t="shared" si="7"/>
        <v>107</v>
      </c>
      <c r="C138" s="35">
        <f t="shared" si="8"/>
        <v>17430.96289782914</v>
      </c>
      <c r="D138" s="35">
        <f t="shared" si="9"/>
        <v>50.840308452001665</v>
      </c>
      <c r="E138" s="35">
        <f t="shared" si="10"/>
        <v>1221.6362098186157</v>
      </c>
      <c r="F138" s="26"/>
      <c r="G138" s="35">
        <f t="shared" si="11"/>
        <v>16209.326688010524</v>
      </c>
      <c r="H138" s="26"/>
      <c r="I138" s="36">
        <f t="shared" si="12"/>
        <v>23682.981720934811</v>
      </c>
    </row>
    <row r="139" spans="1:9" x14ac:dyDescent="0.3">
      <c r="A139" s="53"/>
      <c r="B139" s="26">
        <f t="shared" si="7"/>
        <v>108</v>
      </c>
      <c r="C139" s="35">
        <f t="shared" si="8"/>
        <v>16209.326688010524</v>
      </c>
      <c r="D139" s="35">
        <f t="shared" si="9"/>
        <v>47.277202840030697</v>
      </c>
      <c r="E139" s="35">
        <f t="shared" si="10"/>
        <v>1225.1993154305867</v>
      </c>
      <c r="F139" s="26"/>
      <c r="G139" s="35">
        <f t="shared" si="11"/>
        <v>14984.127372579936</v>
      </c>
      <c r="H139" s="26"/>
      <c r="I139" s="36">
        <f t="shared" si="12"/>
        <v>23730.258923774843</v>
      </c>
    </row>
    <row r="140" spans="1:9" x14ac:dyDescent="0.3">
      <c r="A140" s="54" t="s">
        <v>46</v>
      </c>
      <c r="B140" s="27">
        <f t="shared" si="7"/>
        <v>109</v>
      </c>
      <c r="C140" s="31">
        <f t="shared" si="8"/>
        <v>14984.127372579936</v>
      </c>
      <c r="D140" s="31">
        <f t="shared" si="9"/>
        <v>43.703704836691486</v>
      </c>
      <c r="E140" s="31">
        <f t="shared" si="10"/>
        <v>1228.7728134339259</v>
      </c>
      <c r="F140" s="27"/>
      <c r="G140" s="31">
        <f t="shared" si="11"/>
        <v>13755.35455914601</v>
      </c>
      <c r="H140" s="27"/>
      <c r="I140" s="32">
        <f t="shared" si="12"/>
        <v>23773.962628611534</v>
      </c>
    </row>
    <row r="141" spans="1:9" x14ac:dyDescent="0.3">
      <c r="A141" s="54"/>
      <c r="B141" s="27">
        <f t="shared" si="7"/>
        <v>110</v>
      </c>
      <c r="C141" s="31">
        <f t="shared" si="8"/>
        <v>13755.35455914601</v>
      </c>
      <c r="D141" s="31">
        <f t="shared" si="9"/>
        <v>40.119784130842532</v>
      </c>
      <c r="E141" s="31">
        <f t="shared" si="10"/>
        <v>1232.3567341397747</v>
      </c>
      <c r="F141" s="27"/>
      <c r="G141" s="31">
        <f t="shared" si="11"/>
        <v>12522.997825006234</v>
      </c>
      <c r="H141" s="27"/>
      <c r="I141" s="32">
        <f t="shared" si="12"/>
        <v>23814.082412742377</v>
      </c>
    </row>
    <row r="142" spans="1:9" x14ac:dyDescent="0.3">
      <c r="A142" s="54"/>
      <c r="B142" s="27">
        <f t="shared" si="7"/>
        <v>111</v>
      </c>
      <c r="C142" s="31">
        <f t="shared" si="8"/>
        <v>12522.997825006234</v>
      </c>
      <c r="D142" s="31">
        <f t="shared" si="9"/>
        <v>36.525410322934853</v>
      </c>
      <c r="E142" s="31">
        <f t="shared" si="10"/>
        <v>1235.9511079476824</v>
      </c>
      <c r="F142" s="27"/>
      <c r="G142" s="31">
        <f t="shared" si="11"/>
        <v>11287.046717058551</v>
      </c>
      <c r="H142" s="27"/>
      <c r="I142" s="32">
        <f t="shared" si="12"/>
        <v>23850.607823065311</v>
      </c>
    </row>
    <row r="143" spans="1:9" x14ac:dyDescent="0.3">
      <c r="A143" s="54"/>
      <c r="B143" s="27">
        <f t="shared" si="7"/>
        <v>112</v>
      </c>
      <c r="C143" s="31">
        <f t="shared" si="8"/>
        <v>11287.046717058551</v>
      </c>
      <c r="D143" s="31">
        <f t="shared" si="9"/>
        <v>32.920552924754105</v>
      </c>
      <c r="E143" s="31">
        <f t="shared" si="10"/>
        <v>1239.5559653458633</v>
      </c>
      <c r="F143" s="27"/>
      <c r="G143" s="31">
        <f t="shared" si="11"/>
        <v>10047.490751712687</v>
      </c>
      <c r="H143" s="27"/>
      <c r="I143" s="32">
        <f t="shared" si="12"/>
        <v>23883.528375990067</v>
      </c>
    </row>
    <row r="144" spans="1:9" x14ac:dyDescent="0.3">
      <c r="A144" s="54"/>
      <c r="B144" s="27">
        <f t="shared" si="7"/>
        <v>113</v>
      </c>
      <c r="C144" s="31">
        <f t="shared" si="8"/>
        <v>10047.490751712687</v>
      </c>
      <c r="D144" s="31">
        <f t="shared" si="9"/>
        <v>29.305181359162003</v>
      </c>
      <c r="E144" s="31">
        <f t="shared" si="10"/>
        <v>1243.1713369114555</v>
      </c>
      <c r="F144" s="27"/>
      <c r="G144" s="31">
        <f t="shared" si="11"/>
        <v>8804.3194148012317</v>
      </c>
      <c r="H144" s="27"/>
      <c r="I144" s="32">
        <f t="shared" si="12"/>
        <v>23912.83355734923</v>
      </c>
    </row>
    <row r="145" spans="1:10" x14ac:dyDescent="0.3">
      <c r="A145" s="54"/>
      <c r="B145" s="27">
        <f t="shared" si="7"/>
        <v>114</v>
      </c>
      <c r="C145" s="31">
        <f t="shared" si="8"/>
        <v>8804.3194148012317</v>
      </c>
      <c r="D145" s="31">
        <f t="shared" si="9"/>
        <v>25.679264959836928</v>
      </c>
      <c r="E145" s="31">
        <f t="shared" si="10"/>
        <v>1246.7972533107804</v>
      </c>
      <c r="F145" s="27"/>
      <c r="G145" s="31">
        <f t="shared" si="11"/>
        <v>7557.5221614904513</v>
      </c>
      <c r="H145" s="27"/>
      <c r="I145" s="32">
        <f t="shared" si="12"/>
        <v>23938.512822309065</v>
      </c>
    </row>
    <row r="146" spans="1:10" x14ac:dyDescent="0.3">
      <c r="A146" s="54"/>
      <c r="B146" s="27">
        <f t="shared" si="7"/>
        <v>115</v>
      </c>
      <c r="C146" s="31">
        <f t="shared" si="8"/>
        <v>7557.5221614904513</v>
      </c>
      <c r="D146" s="31">
        <f t="shared" si="9"/>
        <v>22.042772971013818</v>
      </c>
      <c r="E146" s="31">
        <f t="shared" si="10"/>
        <v>1250.4337452996035</v>
      </c>
      <c r="F146" s="27"/>
      <c r="G146" s="31">
        <f t="shared" si="11"/>
        <v>6307.088416190848</v>
      </c>
      <c r="H146" s="27"/>
      <c r="I146" s="32">
        <f t="shared" si="12"/>
        <v>23960.555595280079</v>
      </c>
    </row>
    <row r="147" spans="1:10" x14ac:dyDescent="0.3">
      <c r="A147" s="54"/>
      <c r="B147" s="27">
        <f t="shared" si="7"/>
        <v>116</v>
      </c>
      <c r="C147" s="31">
        <f t="shared" si="8"/>
        <v>6307.088416190848</v>
      </c>
      <c r="D147" s="31">
        <f t="shared" si="9"/>
        <v>18.395674547223308</v>
      </c>
      <c r="E147" s="31">
        <f t="shared" si="10"/>
        <v>1254.0808437233941</v>
      </c>
      <c r="F147" s="27"/>
      <c r="G147" s="31">
        <f t="shared" si="11"/>
        <v>5053.0075724674534</v>
      </c>
      <c r="H147" s="27"/>
      <c r="I147" s="32">
        <f t="shared" si="12"/>
        <v>23978.951269827303</v>
      </c>
    </row>
    <row r="148" spans="1:10" x14ac:dyDescent="0.3">
      <c r="A148" s="54"/>
      <c r="B148" s="27">
        <f t="shared" si="7"/>
        <v>117</v>
      </c>
      <c r="C148" s="31">
        <f t="shared" si="8"/>
        <v>5053.0075724674534</v>
      </c>
      <c r="D148" s="31">
        <f t="shared" si="9"/>
        <v>14.737938753030074</v>
      </c>
      <c r="E148" s="31">
        <f t="shared" si="10"/>
        <v>1257.7385795175874</v>
      </c>
      <c r="F148" s="27"/>
      <c r="G148" s="31">
        <f t="shared" si="11"/>
        <v>3795.2689929498661</v>
      </c>
      <c r="H148" s="27"/>
      <c r="I148" s="32">
        <f t="shared" si="12"/>
        <v>23993.689208580334</v>
      </c>
    </row>
    <row r="149" spans="1:10" x14ac:dyDescent="0.3">
      <c r="A149" s="54"/>
      <c r="B149" s="27">
        <f t="shared" si="7"/>
        <v>118</v>
      </c>
      <c r="C149" s="31">
        <f t="shared" si="8"/>
        <v>3795.2689929498661</v>
      </c>
      <c r="D149" s="31">
        <f t="shared" si="9"/>
        <v>11.069534562770443</v>
      </c>
      <c r="E149" s="31">
        <f t="shared" si="10"/>
        <v>1261.4069837078468</v>
      </c>
      <c r="F149" s="27"/>
      <c r="G149" s="31">
        <f t="shared" si="11"/>
        <v>2533.8620092420192</v>
      </c>
      <c r="H149" s="27"/>
      <c r="I149" s="32">
        <f t="shared" si="12"/>
        <v>24004.758743143106</v>
      </c>
    </row>
    <row r="150" spans="1:10" x14ac:dyDescent="0.3">
      <c r="A150" s="54"/>
      <c r="B150" s="27">
        <f t="shared" si="7"/>
        <v>119</v>
      </c>
      <c r="C150" s="31">
        <f t="shared" si="8"/>
        <v>2533.8620092420192</v>
      </c>
      <c r="D150" s="31">
        <f t="shared" si="9"/>
        <v>7.3904308602892232</v>
      </c>
      <c r="E150" s="31">
        <f t="shared" si="10"/>
        <v>1265.0860874103282</v>
      </c>
      <c r="F150" s="27"/>
      <c r="G150" s="31">
        <f t="shared" si="11"/>
        <v>1268.775921831691</v>
      </c>
      <c r="H150" s="27"/>
      <c r="I150" s="32">
        <f t="shared" si="12"/>
        <v>24012.149174003396</v>
      </c>
    </row>
    <row r="151" spans="1:10" ht="15" thickBot="1" x14ac:dyDescent="0.35">
      <c r="A151" s="55"/>
      <c r="B151" s="28">
        <f t="shared" si="7"/>
        <v>120</v>
      </c>
      <c r="C151" s="33">
        <f t="shared" si="8"/>
        <v>1268.775921831691</v>
      </c>
      <c r="D151" s="33">
        <f t="shared" si="9"/>
        <v>3.7005964386757655</v>
      </c>
      <c r="E151" s="33">
        <f t="shared" si="10"/>
        <v>1268.7759218319416</v>
      </c>
      <c r="F151" s="28"/>
      <c r="G151" s="29">
        <f t="shared" si="11"/>
        <v>-2.5056579033844173E-10</v>
      </c>
      <c r="H151" s="34"/>
      <c r="I151" s="30">
        <f t="shared" si="12"/>
        <v>24015.849770442073</v>
      </c>
      <c r="J151" t="s">
        <v>69</v>
      </c>
    </row>
    <row r="152" spans="1:10" x14ac:dyDescent="0.3">
      <c r="F152" s="17" t="s">
        <v>27</v>
      </c>
    </row>
    <row r="154" spans="1:10" x14ac:dyDescent="0.3">
      <c r="B154" s="13" t="s">
        <v>29</v>
      </c>
      <c r="C154" s="13"/>
      <c r="D154" s="11"/>
      <c r="E154" s="13"/>
      <c r="F154" s="13"/>
      <c r="G154" s="13"/>
    </row>
    <row r="155" spans="1:10" x14ac:dyDescent="0.3">
      <c r="B155" s="13"/>
      <c r="C155" s="21" t="s">
        <v>30</v>
      </c>
      <c r="D155" s="11">
        <f>SUM(D6:D9)</f>
        <v>118000</v>
      </c>
      <c r="E155" s="13" t="s">
        <v>31</v>
      </c>
      <c r="F155" s="13"/>
      <c r="G155" s="13"/>
    </row>
    <row r="156" spans="1:10" x14ac:dyDescent="0.3">
      <c r="B156" s="13"/>
      <c r="C156" s="21" t="s">
        <v>34</v>
      </c>
      <c r="D156" s="11">
        <f>D29*D17</f>
        <v>152697.18219247408</v>
      </c>
      <c r="E156" s="13"/>
      <c r="F156" s="13"/>
      <c r="G156" s="13"/>
    </row>
    <row r="157" spans="1:10" x14ac:dyDescent="0.3">
      <c r="B157" s="13"/>
      <c r="C157" s="21" t="s">
        <v>35</v>
      </c>
      <c r="D157" s="16">
        <f>D156-D155</f>
        <v>34697.18219247408</v>
      </c>
      <c r="E157" s="18"/>
      <c r="F157" s="13"/>
      <c r="G157" s="13"/>
    </row>
    <row r="158" spans="1:10" x14ac:dyDescent="0.3">
      <c r="D158" s="15"/>
      <c r="E158" s="15">
        <f>J25</f>
        <v>10681.332422031704</v>
      </c>
      <c r="F158" t="s">
        <v>32</v>
      </c>
    </row>
    <row r="159" spans="1:10" x14ac:dyDescent="0.3">
      <c r="D159" s="15"/>
      <c r="E159" s="15">
        <f>I151</f>
        <v>24015.849770442073</v>
      </c>
      <c r="F159" t="s">
        <v>33</v>
      </c>
    </row>
    <row r="161" spans="3:8" x14ac:dyDescent="0.3">
      <c r="C161" s="19" t="s">
        <v>71</v>
      </c>
      <c r="D161" s="2"/>
      <c r="E161" s="20"/>
      <c r="F161" s="20"/>
      <c r="G161" s="20"/>
      <c r="H161" s="56"/>
    </row>
  </sheetData>
  <mergeCells count="10">
    <mergeCell ref="A104:A115"/>
    <mergeCell ref="A116:A127"/>
    <mergeCell ref="A128:A139"/>
    <mergeCell ref="A140:A151"/>
    <mergeCell ref="A32:A43"/>
    <mergeCell ref="A44:A55"/>
    <mergeCell ref="A56:A67"/>
    <mergeCell ref="A68:A79"/>
    <mergeCell ref="A80:A91"/>
    <mergeCell ref="A92:A10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Loan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2017-12-10T16:37:16Z</dcterms:created>
  <dcterms:modified xsi:type="dcterms:W3CDTF">2017-12-14T02:03:50Z</dcterms:modified>
</cp:coreProperties>
</file>